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Лист1!$A$9:$K$9</definedName>
  </definedNames>
  <calcPr calcId="124519"/>
</workbook>
</file>

<file path=xl/calcChain.xml><?xml version="1.0" encoding="utf-8"?>
<calcChain xmlns="http://schemas.openxmlformats.org/spreadsheetml/2006/main">
  <c r="F47" i="1"/>
  <c r="F61"/>
  <c r="F62"/>
  <c r="F55"/>
  <c r="F56"/>
  <c r="F65"/>
  <c r="F152"/>
  <c r="F148"/>
  <c r="F199"/>
  <c r="F172"/>
  <c r="F80"/>
  <c r="F146"/>
  <c r="F31"/>
  <c r="F57"/>
  <c r="F119"/>
  <c r="G170" l="1"/>
  <c r="F157"/>
  <c r="F168"/>
  <c r="F169"/>
  <c r="G115"/>
  <c r="F142"/>
  <c r="F220"/>
  <c r="F221"/>
  <c r="F211"/>
  <c r="F197"/>
  <c r="F184"/>
  <c r="F175"/>
  <c r="F174" s="1"/>
  <c r="F173" s="1"/>
  <c r="F176"/>
  <c r="F177"/>
  <c r="F159"/>
  <c r="F144"/>
  <c r="F143" s="1"/>
  <c r="F145"/>
  <c r="F129"/>
  <c r="F128" s="1"/>
  <c r="F127" s="1"/>
  <c r="F130"/>
  <c r="F111"/>
  <c r="F118"/>
  <c r="F108"/>
  <c r="F116"/>
  <c r="F101"/>
  <c r="F103"/>
  <c r="F76"/>
  <c r="F43"/>
  <c r="F74"/>
  <c r="F20"/>
  <c r="F18"/>
  <c r="F106" l="1"/>
  <c r="F69"/>
  <c r="F155"/>
  <c r="F154" s="1"/>
  <c r="F153" s="1"/>
  <c r="F36" l="1"/>
  <c r="F35" s="1"/>
  <c r="F34" s="1"/>
  <c r="F81" l="1"/>
  <c r="G201" l="1"/>
  <c r="F202"/>
  <c r="F200"/>
  <c r="F210" l="1"/>
  <c r="F186"/>
  <c r="F79"/>
  <c r="F77"/>
  <c r="F72" l="1"/>
  <c r="F188" l="1"/>
  <c r="F185"/>
  <c r="F180"/>
  <c r="F179" s="1"/>
  <c r="F133"/>
  <c r="F120"/>
  <c r="F100" s="1"/>
  <c r="F23"/>
  <c r="F11"/>
  <c r="F225"/>
  <c r="F205"/>
  <c r="F204" s="1"/>
  <c r="F92"/>
  <c r="F91" s="1"/>
  <c r="F84"/>
  <c r="F83" s="1"/>
  <c r="F38"/>
  <c r="F208"/>
  <c r="F207" s="1"/>
  <c r="F206" s="1"/>
  <c r="F10" l="1"/>
  <c r="F219"/>
  <c r="F87"/>
  <c r="F86" s="1"/>
  <c r="F85" s="1"/>
  <c r="F89"/>
  <c r="F213"/>
  <c r="F134"/>
  <c r="F132" s="1"/>
  <c r="F93"/>
  <c r="F45"/>
  <c r="F44" s="1"/>
  <c r="F95"/>
  <c r="F94" s="1"/>
  <c r="F98"/>
  <c r="F97" s="1"/>
  <c r="F41"/>
  <c r="F40" s="1"/>
  <c r="F39" s="1"/>
  <c r="F230" l="1"/>
  <c r="F183"/>
  <c r="F182" s="1"/>
  <c r="F181" s="1"/>
  <c r="F198"/>
  <c r="G192"/>
  <c r="F195"/>
  <c r="F189"/>
  <c r="F193"/>
  <c r="F191"/>
  <c r="F223"/>
  <c r="F222" s="1"/>
  <c r="F228"/>
  <c r="F227" s="1"/>
  <c r="F217"/>
  <c r="F216" s="1"/>
  <c r="F214"/>
  <c r="F167"/>
  <c r="F171"/>
  <c r="F122"/>
  <c r="F121" s="1"/>
  <c r="F125"/>
  <c r="F123"/>
  <c r="G124"/>
  <c r="F212" l="1"/>
  <c r="F187"/>
  <c r="F226"/>
  <c r="F165"/>
  <c r="F164" s="1"/>
  <c r="F158" s="1"/>
  <c r="F160"/>
  <c r="F162"/>
  <c r="F135"/>
  <c r="F136"/>
  <c r="F138"/>
  <c r="G139"/>
  <c r="F140"/>
  <c r="F151"/>
  <c r="G150"/>
  <c r="F147"/>
  <c r="F149"/>
  <c r="F112"/>
  <c r="F109"/>
  <c r="F107" s="1"/>
  <c r="F102"/>
  <c r="F104"/>
  <c r="G105"/>
  <c r="F48"/>
  <c r="F53"/>
  <c r="F52" s="1"/>
  <c r="F50"/>
  <c r="F49" s="1"/>
  <c r="F59" l="1"/>
  <c r="F19"/>
  <c r="F13"/>
  <c r="F12" s="1"/>
  <c r="F14"/>
  <c r="F16"/>
  <c r="F21"/>
  <c r="G88"/>
  <c r="G90"/>
  <c r="G230" s="1"/>
  <c r="F63"/>
  <c r="F67"/>
  <c r="F25"/>
  <c r="F24" s="1"/>
  <c r="F32"/>
  <c r="F30"/>
  <c r="F29" s="1"/>
  <c r="F27"/>
  <c r="F26" s="1"/>
</calcChain>
</file>

<file path=xl/sharedStrings.xml><?xml version="1.0" encoding="utf-8"?>
<sst xmlns="http://schemas.openxmlformats.org/spreadsheetml/2006/main" count="885" uniqueCount="241">
  <si>
    <t>к решению Совета депутатов</t>
  </si>
  <si>
    <t>муниципального образования городское поселение Печенга</t>
  </si>
  <si>
    <t>Наименование</t>
  </si>
  <si>
    <t>Раздел</t>
  </si>
  <si>
    <t>Подраздел</t>
  </si>
  <si>
    <t>Целевая статья расходов</t>
  </si>
  <si>
    <t>Вид расходов</t>
  </si>
  <si>
    <t>Сумма</t>
  </si>
  <si>
    <t>в том числе за счет средств областного бюджета</t>
  </si>
  <si>
    <t>Общегосударственные вопросы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</si>
  <si>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  местных администраций</t>
  </si>
  <si>
    <t>Глава местной администрации</t>
  </si>
  <si>
    <t>Расходы на выплаты по оплате труда главы местной администрации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</si>
  <si>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</si>
  <si>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Аппарат органов местного самоуправления</t>
  </si>
  <si>
    <t>Расходы на выплаты по оплате труда работников органов местного самоуправления</t>
  </si>
  <si>
    <t>Иные бюджетные ассигнования</t>
  </si>
  <si>
    <t>Компенсация расходов на оплату стоимости проезда и провоза багажа к месту использования отпуска и обратно лицам, работающим в организациях, финансируемых из местного бюджета</t>
  </si>
  <si>
    <t>Другие общегосударственные вопросы</t>
  </si>
  <si>
    <t>Закупка товаров, работ и услуг для государственных (муниципальных) нужд</t>
  </si>
  <si>
    <t>Прохождение ежегодного медицинского осмотра</t>
  </si>
  <si>
    <t xml:space="preserve">Направление муниципальных служащих на семинары, курсы повышения квалификации, профессиональную подготовку  и переподготовку </t>
  </si>
  <si>
    <t>Субвенция на осуществление органами местного самоуправления отдельных государственных полномочий Мурманской области по определению перечня должностных лиц, уполномоченных составлять протоколы об административных правонарушениях, предусмотренных Законом Мурманской области "Об административных правонарушениях"</t>
  </si>
  <si>
    <t>Закупка товаров, работ и услуг для государственных нужд</t>
  </si>
  <si>
    <t>Национальная оборона</t>
  </si>
  <si>
    <t>Мобилизационная и вневойсковая подготовка</t>
  </si>
  <si>
    <t>Субвенция на осуществление первичного воинского учета на территориях, где отсутствуют военные комиссариаты в рамках непрограммных расходов федеральных органов исполнительной власти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</si>
  <si>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</si>
  <si>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</si>
  <si>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Национальная экономика</t>
  </si>
  <si>
    <t>Дорожное хозяйство (дорожные фонды)</t>
  </si>
  <si>
    <t>Связь и информатика</t>
  </si>
  <si>
    <t>Субсидия на техническое сопровождение программного обеспечения "Система автоматизированного рабочего места муниципального образования"</t>
  </si>
  <si>
    <t>Софинансирование к субсидии на техническое сопровождение программного обеспечения "Система автоматизированного рабочего места муниципального образования" за счет средств местного бюджета</t>
  </si>
  <si>
    <t>Образование</t>
  </si>
  <si>
    <t>Культура, кинематография</t>
  </si>
  <si>
    <t>Культура</t>
  </si>
  <si>
    <t>Социальная политика</t>
  </si>
  <si>
    <t>Пенсионное обеспечение</t>
  </si>
  <si>
    <t>Доплаты к пенсиям муниципальных служащих муниципального образования</t>
  </si>
  <si>
    <t>Социальное обеспечение и иные выплаты населению</t>
  </si>
  <si>
    <t>Физическая культура и спорт</t>
  </si>
  <si>
    <t>Другие вопросы в области физической культуры и спорта</t>
  </si>
  <si>
    <t>Средства массовой информации</t>
  </si>
  <si>
    <t>Периодическая печать и издательства</t>
  </si>
  <si>
    <t>70 0 00 00000</t>
  </si>
  <si>
    <t>Жилищно-коммунальное хозяйство</t>
  </si>
  <si>
    <t>Жилищное хозяйство</t>
  </si>
  <si>
    <t>Субсидия на софинансирование расходных обязательств муниципального образования на оплату взносов на капитальный ремонт за муниципальный жилой фонд</t>
  </si>
  <si>
    <t>Коммунальное хозяйство</t>
  </si>
  <si>
    <t>Благоустройство</t>
  </si>
  <si>
    <t>Сельское хозяйство и рыболовство</t>
  </si>
  <si>
    <t>Софинансирование к субсидии на поддержку государственных программ субъектов Российской Федерации и муниципальных программ формирования современной городской среды за счет средств местного бюджета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</si>
  <si>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</si>
  <si>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Расходы на выплаты по оплате труда работников  органов местного самоуправления</t>
  </si>
  <si>
    <t>Всего расходов</t>
  </si>
  <si>
    <t>00 0 00 00000</t>
  </si>
  <si>
    <t>01</t>
  </si>
  <si>
    <t>04</t>
  </si>
  <si>
    <r>
      <t>Муниципальная программа 6</t>
    </r>
    <r>
      <rPr>
        <sz val="10"/>
        <color theme="1"/>
        <rFont val="Times New Roman"/>
        <family val="1"/>
        <charset val="204"/>
      </rPr>
      <t xml:space="preserve">. </t>
    </r>
    <r>
      <rPr>
        <b/>
        <sz val="10"/>
        <color theme="1"/>
        <rFont val="Times New Roman"/>
        <family val="1"/>
        <charset val="204"/>
      </rPr>
      <t>«Муниципальное управление и гражданское общество муниципального образования городское поселение Печенга на 2019 год»</t>
    </r>
  </si>
  <si>
    <r>
      <t>Аналитическая ведомственная целевая программа 1.</t>
    </r>
    <r>
      <rPr>
        <sz val="10"/>
        <color rgb="FF000000"/>
        <rFont val="Times New Roman"/>
        <family val="1"/>
        <charset val="204"/>
      </rPr>
      <t xml:space="preserve"> «Обеспечение деятельности </t>
    </r>
    <r>
      <rPr>
        <sz val="10"/>
        <color theme="1"/>
        <rFont val="Times New Roman"/>
        <family val="1"/>
        <charset val="204"/>
      </rPr>
      <t>представительного органа местного самоуправления городского поселения Печенга»</t>
    </r>
  </si>
  <si>
    <t>200</t>
  </si>
  <si>
    <t>70 6 00 00000</t>
  </si>
  <si>
    <t>70 6 11 00000</t>
  </si>
  <si>
    <t>70 6 00  00000</t>
  </si>
  <si>
    <t>13</t>
  </si>
  <si>
    <t>02</t>
  </si>
  <si>
    <t>03</t>
  </si>
  <si>
    <t>09</t>
  </si>
  <si>
    <t>70 6 12 00000</t>
  </si>
  <si>
    <t>70 6 12 48090</t>
  </si>
  <si>
    <t>70 6 12 48080</t>
  </si>
  <si>
    <t>70 6 12 13060</t>
  </si>
  <si>
    <t>70 6 12 06010</t>
  </si>
  <si>
    <t>70 6 12 06000</t>
  </si>
  <si>
    <t>70 6 12 04010</t>
  </si>
  <si>
    <t>70 6 12 04000</t>
  </si>
  <si>
    <t>100</t>
  </si>
  <si>
    <t>70 6 11 13060</t>
  </si>
  <si>
    <t>70 6 11 06010</t>
  </si>
  <si>
    <t>Функционирование высшего должностного лица субъекта Российской Федерации и муниципального образования</t>
  </si>
  <si>
    <t>Расходы на выплаты по оплате труда главы муниципального образования</t>
  </si>
  <si>
    <t>70 6 11 01010</t>
  </si>
  <si>
    <t xml:space="preserve">70 6 11 00000 </t>
  </si>
  <si>
    <t>70 6 11 13020</t>
  </si>
  <si>
    <t>300</t>
  </si>
  <si>
    <t>10</t>
  </si>
  <si>
    <r>
      <t xml:space="preserve">Расходы на </t>
    </r>
    <r>
      <rPr>
        <sz val="10"/>
        <color rgb="FF333333"/>
        <rFont val="Times New Roman"/>
        <family val="1"/>
        <charset val="204"/>
      </rPr>
      <t>премирование физических лиц за достижения</t>
    </r>
  </si>
  <si>
    <t>70 6 11 13010</t>
  </si>
  <si>
    <r>
      <t>Задача 1</t>
    </r>
    <r>
      <rPr>
        <sz val="10"/>
        <color theme="1"/>
        <rFont val="Times New Roman"/>
        <family val="1"/>
        <charset val="204"/>
      </rPr>
      <t xml:space="preserve"> </t>
    </r>
    <r>
      <rPr>
        <sz val="10"/>
        <color rgb="FF000000"/>
        <rFont val="Times New Roman"/>
        <family val="1"/>
        <charset val="204"/>
      </rPr>
      <t xml:space="preserve">Формирование и регулирование земельных отношений на территории и </t>
    </r>
    <r>
      <rPr>
        <sz val="10"/>
        <color theme="1"/>
        <rFont val="Times New Roman"/>
        <family val="1"/>
        <charset val="204"/>
      </rPr>
      <t>муниципального образования городское поселение Печенга Печенгского района Мурманской области</t>
    </r>
  </si>
  <si>
    <t>70 1 11 40010</t>
  </si>
  <si>
    <t>70 1 11 00000</t>
  </si>
  <si>
    <t>70 1 00 00000</t>
  </si>
  <si>
    <t>Мероприятия, по эффективному использованию муниципального имущества</t>
  </si>
  <si>
    <t>70 1 12 40020</t>
  </si>
  <si>
    <t>70 1 12 00000</t>
  </si>
  <si>
    <t>Формирование и регулирование земельных отношений</t>
  </si>
  <si>
    <t>05</t>
  </si>
  <si>
    <t>70 4 00 00000</t>
  </si>
  <si>
    <r>
      <t xml:space="preserve">Задача 2. </t>
    </r>
    <r>
      <rPr>
        <sz val="10"/>
        <color theme="1"/>
        <rFont val="Times New Roman"/>
        <family val="1"/>
        <charset val="204"/>
      </rPr>
      <t>Оздоровление санитарной и экологической обстановки в населенных пунктах МО г.п. Печенга и на свободных территориях</t>
    </r>
  </si>
  <si>
    <t>70 4 12 00000</t>
  </si>
  <si>
    <t>70 3 00 00000</t>
  </si>
  <si>
    <t>70 3 12 00000</t>
  </si>
  <si>
    <t xml:space="preserve">Мероприятия по обеспечению содержания и обслуживанию  автомобильных дорог общего пользования местного значения и улично-дорожной сети </t>
  </si>
  <si>
    <t>70 3 12 48050</t>
  </si>
  <si>
    <r>
      <t xml:space="preserve">Задача 2. </t>
    </r>
    <r>
      <rPr>
        <sz val="10"/>
        <color theme="1"/>
        <rFont val="Times New Roman"/>
        <family val="1"/>
        <charset val="204"/>
      </rPr>
      <t>Внедрение технических средств регулирования дорожного движения</t>
    </r>
  </si>
  <si>
    <r>
      <t xml:space="preserve">Задача 3. </t>
    </r>
    <r>
      <rPr>
        <sz val="10"/>
        <color theme="1"/>
        <rFont val="Times New Roman"/>
        <family val="1"/>
        <charset val="204"/>
      </rPr>
      <t>Текущее содержание и обслуживание автомобильных дорог общего пользования и иной улично-дорожной сети</t>
    </r>
  </si>
  <si>
    <t>70 3 13 00000</t>
  </si>
  <si>
    <t>70 3 13 48050</t>
  </si>
  <si>
    <t>800</t>
  </si>
  <si>
    <t>70 2 00 00000</t>
  </si>
  <si>
    <r>
      <t xml:space="preserve">Задача 1 </t>
    </r>
    <r>
      <rPr>
        <sz val="10"/>
        <color theme="1"/>
        <rFont val="Times New Roman"/>
        <family val="1"/>
        <charset val="204"/>
      </rPr>
      <t>Повышение надежности обеспечения коммунальными услугами населения муниципального образования и эффективного функционирования объектов коммунальной инфраструктуры (водоснабжения, водоотведения, теплоснабжения, электроснабжения)</t>
    </r>
  </si>
  <si>
    <t>70 2 11 00000</t>
  </si>
  <si>
    <t>70 6 12 51180</t>
  </si>
  <si>
    <t>70 6 12 75540</t>
  </si>
  <si>
    <t>70 4 12 75590</t>
  </si>
  <si>
    <t>Субсидии на обеспечение бесперебойного функционирования и повышение энергетической эффективности объектов и систем жизнеобеспечения муниципальных образований Мурманской области</t>
  </si>
  <si>
    <t>70 2 11 70750</t>
  </si>
  <si>
    <t>Софинансирование к субсидии на обеспечение бесперебойного функционирования и повышение энергетической эффективности объектов и систем жизнеобеспечения муниципальных образований Мурманской области</t>
  </si>
  <si>
    <t>70 2 11 S0750</t>
  </si>
  <si>
    <t>70 2 11 40040</t>
  </si>
  <si>
    <t>Расходы направленные на содержание незаселенного жилого фонда</t>
  </si>
  <si>
    <r>
      <t>Задача 2</t>
    </r>
    <r>
      <rPr>
        <sz val="10"/>
        <color theme="1"/>
        <rFont val="Times New Roman"/>
        <family val="1"/>
        <charset val="204"/>
      </rPr>
      <t>.</t>
    </r>
    <r>
      <rPr>
        <b/>
        <sz val="10"/>
        <color theme="1"/>
        <rFont val="Times New Roman"/>
        <family val="1"/>
        <charset val="204"/>
      </rPr>
      <t xml:space="preserve"> </t>
    </r>
    <r>
      <rPr>
        <sz val="10"/>
        <color theme="1"/>
        <rFont val="Times New Roman"/>
        <family val="1"/>
        <charset val="204"/>
      </rPr>
      <t>Содержание муниципального жилищного фонда в надлежащем состоянии</t>
    </r>
  </si>
  <si>
    <t>70 2 12 70850</t>
  </si>
  <si>
    <t>70 2 12 S0850</t>
  </si>
  <si>
    <r>
      <t>Задача 1</t>
    </r>
    <r>
      <rPr>
        <sz val="10"/>
        <color theme="1"/>
        <rFont val="Times New Roman"/>
        <family val="1"/>
        <charset val="204"/>
      </rPr>
      <t>.</t>
    </r>
    <r>
      <rPr>
        <b/>
        <sz val="10"/>
        <color theme="1"/>
        <rFont val="Times New Roman"/>
        <family val="1"/>
        <charset val="204"/>
      </rPr>
      <t xml:space="preserve"> </t>
    </r>
    <r>
      <rPr>
        <sz val="10"/>
        <color theme="1"/>
        <rFont val="Times New Roman"/>
        <family val="1"/>
        <charset val="204"/>
      </rPr>
      <t>Приведение в качественное состояние элементов благоустройства, совершенствование эстетического вида населенных пунктов МО г.п. Печенга</t>
    </r>
  </si>
  <si>
    <t>70 4 11 00000</t>
  </si>
  <si>
    <t>Мероприятия по благоустройству территории муниципального образования</t>
  </si>
  <si>
    <t>70 4 11 40060</t>
  </si>
  <si>
    <t>70 4 12 40060</t>
  </si>
  <si>
    <r>
      <t>Подпрограмма 3</t>
    </r>
    <r>
      <rPr>
        <sz val="10"/>
        <color theme="1"/>
        <rFont val="Times New Roman"/>
        <family val="1"/>
        <charset val="204"/>
      </rPr>
      <t xml:space="preserve"> «Обеспечение деятельности муниципального казенного учреждения «Многофункционнальный центр» городского поселения Печенга»</t>
    </r>
  </si>
  <si>
    <t>70 6 13 00000</t>
  </si>
  <si>
    <t>Муниципальная программа 5. «Формирование современной городской среды на территории муниципального образования городское поселение Печенга Печенгского района Мурманской области на 2018-2022 годы»</t>
  </si>
  <si>
    <r>
      <t>Задача 2</t>
    </r>
    <r>
      <rPr>
        <sz val="10"/>
        <color theme="1"/>
        <rFont val="Times New Roman"/>
        <family val="1"/>
        <charset val="204"/>
      </rPr>
      <t>.</t>
    </r>
    <r>
      <rPr>
        <b/>
        <sz val="10"/>
        <color theme="1"/>
        <rFont val="Times New Roman"/>
        <family val="1"/>
        <charset val="204"/>
      </rPr>
      <t xml:space="preserve"> </t>
    </r>
    <r>
      <rPr>
        <sz val="10"/>
        <color theme="1"/>
        <rFont val="Times New Roman"/>
        <family val="1"/>
        <charset val="204"/>
      </rPr>
      <t>Приведение в качественное состояние элементов благоустройства общественных мест, совершенствование эстетического вида населенных пунктов МО г.п. Печенга</t>
    </r>
  </si>
  <si>
    <t>70 5 00 00000</t>
  </si>
  <si>
    <t xml:space="preserve">70 5 F2 55550 </t>
  </si>
  <si>
    <t>70 5 F2 55550</t>
  </si>
  <si>
    <r>
      <t>Задача 1.</t>
    </r>
    <r>
      <rPr>
        <sz val="10"/>
        <color theme="1"/>
        <rFont val="Times New Roman"/>
        <family val="1"/>
        <charset val="204"/>
      </rPr>
      <t xml:space="preserve"> </t>
    </r>
    <r>
      <rPr>
        <sz val="10"/>
        <color rgb="FF000000"/>
        <rFont val="Times New Roman"/>
        <family val="1"/>
        <charset val="204"/>
      </rPr>
      <t>Мероприятия, направленные на достижение индикативных значений по заработной плате отдельных категорий работников, определенных Указами президента Российской Федерации</t>
    </r>
  </si>
  <si>
    <t>Организация и проведение мероприятий в сфере культуры</t>
  </si>
  <si>
    <t>11</t>
  </si>
  <si>
    <t>70 9 11 00000</t>
  </si>
  <si>
    <t>70 9 00 00000</t>
  </si>
  <si>
    <t>70 9 12 00000</t>
  </si>
  <si>
    <t>Развитие спортивной инфраструктуры на территории МО г.п. Печенга</t>
  </si>
  <si>
    <r>
      <t>Подпрограмма 4</t>
    </r>
    <r>
      <rPr>
        <sz val="10"/>
        <color theme="1"/>
        <rFont val="Times New Roman"/>
        <family val="1"/>
        <charset val="204"/>
      </rPr>
      <t xml:space="preserve"> «Информирование населения о деятельности органов местного самоуправления и муниципальных учреждений городского поселения»</t>
    </r>
  </si>
  <si>
    <t>12</t>
  </si>
  <si>
    <t>Другие вопросы в области средств массовой информации</t>
  </si>
  <si>
    <t>70 6 14 00000</t>
  </si>
  <si>
    <t>08</t>
  </si>
  <si>
    <t>70 8 00 00000</t>
  </si>
  <si>
    <t>70 8 11 00000</t>
  </si>
  <si>
    <t>Субсидия на софинансирование расходов, направляемых на оплату труда и начисления на выплаты по оплате труда работников муниципальных учреждений</t>
  </si>
  <si>
    <t>Софинансировани к субсидия на софинансирование расходов, направляемых на оплату труда и начисления на выплаты по оплате труда работников муниципальных учреждений</t>
  </si>
  <si>
    <r>
      <t>Задача 2.</t>
    </r>
    <r>
      <rPr>
        <sz val="10"/>
        <color theme="1"/>
        <rFont val="Times New Roman"/>
        <family val="1"/>
        <charset val="204"/>
      </rPr>
      <t xml:space="preserve"> Повышение качества услуг, предоставляемых учреждением культуры</t>
    </r>
  </si>
  <si>
    <t>70 8 12 00000</t>
  </si>
  <si>
    <t>Молодежная политика и оздоровление детей</t>
  </si>
  <si>
    <t>07</t>
  </si>
  <si>
    <t>70 8 12 40080</t>
  </si>
  <si>
    <t>Резервный фонд</t>
  </si>
  <si>
    <t>Отражаются расходы на резервный фонд по непредвиденным расходам</t>
  </si>
  <si>
    <t>70 2 11 00050</t>
  </si>
  <si>
    <t>Межбюджетные трансферты</t>
  </si>
  <si>
    <t>Содержание МКУ «ЕДДС» муниципального образования Печенгский район</t>
  </si>
  <si>
    <t>500</t>
  </si>
  <si>
    <r>
      <t xml:space="preserve">Задача 1. </t>
    </r>
    <r>
      <rPr>
        <sz val="10"/>
        <color theme="1"/>
        <rFont val="Times New Roman"/>
        <family val="1"/>
        <charset val="204"/>
      </rPr>
      <t>Обеспечение защиты населения от чрезвычайных ситуаций и ликвидация их последствий, выполнение мероприятий гражданской обороны на территории муниципального образования</t>
    </r>
  </si>
  <si>
    <r>
      <t xml:space="preserve">Задача 2. </t>
    </r>
    <r>
      <rPr>
        <sz val="10"/>
        <color theme="1"/>
        <rFont val="Times New Roman"/>
        <family val="1"/>
        <charset val="204"/>
      </rPr>
      <t>Содержание МКУ «ЕДДС» муниципального образования Печенгский район</t>
    </r>
  </si>
  <si>
    <t>70 7 11 48010</t>
  </si>
  <si>
    <t>Мероприятия по обеспечению защиты населения и территории от чрезвычайных ситуаций, первичных мер противопожарной безопасности, направленных на обеспечение антитеррористической защищенности населения</t>
  </si>
  <si>
    <t>70 7 12 48020</t>
  </si>
  <si>
    <t>70 7 12 00000</t>
  </si>
  <si>
    <t>70 7 00 00000</t>
  </si>
  <si>
    <t>70 7 11 00000</t>
  </si>
  <si>
    <r>
      <t>Задача 1.</t>
    </r>
    <r>
      <rPr>
        <sz val="10"/>
        <color theme="1"/>
        <rFont val="Times New Roman"/>
        <family val="1"/>
        <charset val="204"/>
      </rPr>
      <t xml:space="preserve"> </t>
    </r>
    <r>
      <rPr>
        <sz val="10"/>
        <color rgb="FF000000"/>
        <rFont val="Times New Roman"/>
        <family val="1"/>
        <charset val="204"/>
      </rPr>
      <t>Развитие спортивной инфраструктуры для занятий физической культурой и массовым спортом населения муниципального образования</t>
    </r>
  </si>
  <si>
    <r>
      <t xml:space="preserve">Задача 2. </t>
    </r>
    <r>
      <rPr>
        <sz val="10"/>
        <color theme="1"/>
        <rFont val="Times New Roman"/>
        <family val="1"/>
        <charset val="204"/>
      </rPr>
      <t>Вовлечение населения в занятия физической культурой и массовым спортом</t>
    </r>
  </si>
  <si>
    <t>70 2 12 00000</t>
  </si>
  <si>
    <t>70 5 F2 00000</t>
  </si>
  <si>
    <t>70 6 13 S0570</t>
  </si>
  <si>
    <t>600</t>
  </si>
  <si>
    <t>Предоставление субсидий бюджетным, автономным учреждениям и иным некоммерческим организациям</t>
  </si>
  <si>
    <t xml:space="preserve">Расходы на обеспечение деятельности (оказание услуг) подведомственных учреждений, в том числе на предоставление государственным бюджетным и автономным учреждениям субсидий </t>
  </si>
  <si>
    <t>Расходы на выплаты по оплате труда работников муниципальных учреждений</t>
  </si>
  <si>
    <r>
      <t>Задача 2</t>
    </r>
    <r>
      <rPr>
        <sz val="10"/>
        <color theme="1"/>
        <rFont val="Times New Roman"/>
        <family val="1"/>
        <charset val="204"/>
      </rPr>
      <t xml:space="preserve">. </t>
    </r>
    <r>
      <rPr>
        <sz val="10"/>
        <color rgb="FF000000"/>
        <rFont val="Times New Roman"/>
        <family val="1"/>
        <charset val="204"/>
      </rPr>
      <t>Формирование и эффективное использование муниципального имущества м</t>
    </r>
    <r>
      <rPr>
        <sz val="10"/>
        <color theme="1"/>
        <rFont val="Times New Roman"/>
        <family val="1"/>
        <charset val="204"/>
      </rPr>
      <t>униципального образования городское поселение Печенга Печенгского района Мурманской области</t>
    </r>
  </si>
  <si>
    <t>Приложение № 6</t>
  </si>
  <si>
    <t>70 6 12 00030</t>
  </si>
  <si>
    <t>Расходы на обеспечение деятельности органов местного самоуправления</t>
  </si>
  <si>
    <t>Софинансирование к субсидии на софинансирование расходных обязательств муниципального образования на оплату взносов на капитальный ремонт за муниципальный жилой фонд</t>
  </si>
  <si>
    <r>
      <t>Подпрограмма 3</t>
    </r>
    <r>
      <rPr>
        <sz val="10"/>
        <color theme="1"/>
        <rFont val="Times New Roman"/>
        <family val="1"/>
        <charset val="204"/>
      </rPr>
      <t xml:space="preserve"> «Обеспечение деятельности органов местного самоуправления муниципального образования городского поселения Печенга»</t>
    </r>
  </si>
  <si>
    <t>Расходы на выплаты по оплате труда работников муниципальных бюджетных учреждений</t>
  </si>
  <si>
    <t>70 6 13 40050</t>
  </si>
  <si>
    <t>70 6 13 40080</t>
  </si>
  <si>
    <t>70 6 14 40080</t>
  </si>
  <si>
    <t>70 9 12 40080</t>
  </si>
  <si>
    <t>70 9 11 40080</t>
  </si>
  <si>
    <t>Субсидия на обеспечение развития и укрепления материально-технической базы мунципальных домов культуры</t>
  </si>
  <si>
    <t>Софинансирование к субсидии на обеспечение развития и укрепления материально-технической базы мунципальных домов культуры</t>
  </si>
  <si>
    <t>70 8 12 L4670</t>
  </si>
  <si>
    <t>70 8 11 13060</t>
  </si>
  <si>
    <t>70 2 12 40040</t>
  </si>
  <si>
    <t xml:space="preserve">70 2 12 40040 </t>
  </si>
  <si>
    <t>70 6 13 13060</t>
  </si>
  <si>
    <t>Передача Контрольно-счетной палате муниципального образования Печенгский район части полномочий по внешнему финансовому контролю</t>
  </si>
  <si>
    <t xml:space="preserve">70 6 11 48030 </t>
  </si>
  <si>
    <t>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</si>
  <si>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</si>
  <si>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70 6 12 40020</t>
  </si>
  <si>
    <t>Расходы на премирование физических лиц за достижения</t>
  </si>
  <si>
    <t>70 8 11 Р1100</t>
  </si>
  <si>
    <t>70 8 11 71100</t>
  </si>
  <si>
    <t>70 8 11 S1100</t>
  </si>
  <si>
    <t>Муниципальная программа 6. «Муниципальное управление и гражданское общество муниципального образования городское поселение Печенга Печенгского района Мурманской области на 2020 год и плановый период 2021-2022 годы»</t>
  </si>
  <si>
    <r>
      <t>Подпрограмма 1.</t>
    </r>
    <r>
      <rPr>
        <sz val="10"/>
        <color rgb="FF000000"/>
        <rFont val="Times New Roman"/>
        <family val="1"/>
        <charset val="204"/>
      </rPr>
      <t xml:space="preserve"> «Обеспечение деятельности </t>
    </r>
    <r>
      <rPr>
        <sz val="10"/>
        <color theme="1"/>
        <rFont val="Times New Roman"/>
        <family val="1"/>
        <charset val="204"/>
      </rPr>
      <t>представительного органа местного самоуправления городского поселения Печенга»</t>
    </r>
  </si>
  <si>
    <r>
      <t xml:space="preserve">Подпрограмма 2. </t>
    </r>
    <r>
      <rPr>
        <sz val="10"/>
        <color rgb="FF000000"/>
        <rFont val="Times New Roman"/>
        <family val="1"/>
        <charset val="204"/>
      </rPr>
      <t xml:space="preserve">«Обеспечение деятельности исполнительно-распорядительного </t>
    </r>
    <r>
      <rPr>
        <sz val="10"/>
        <color theme="1"/>
        <rFont val="Times New Roman"/>
        <family val="1"/>
        <charset val="204"/>
      </rPr>
      <t>органа местного самоуправления городского поселения Печенга»</t>
    </r>
  </si>
  <si>
    <t>Муниципальная программа 2. «Развитие жилищно-коммунального хозяйства муниципального образования городское поселение Печенга Печенгского района Мурманской области на 2020 год и плановый период 2021-2022 годы»</t>
  </si>
  <si>
    <t>70 7 12 00050</t>
  </si>
  <si>
    <t>Муниципальная программа 7. «Обеспечение безопасности населения на территории муниципального образования городское поселение Печенга Печенгского района Мурманской области на 2020 год и плановый период 2021-2022 годы»</t>
  </si>
  <si>
    <t>Муниципальная программа 1. «Управление муниципальной собственностью и земельными ресурсами на территории муниципального образования городское поселение Печенга Печенгского района Мурманской области на 2020 год и плановый период 2021-2022 годы»</t>
  </si>
  <si>
    <t>70 6 12 13010</t>
  </si>
  <si>
    <t>Муниципальная программа 4. «Благоустройство территории муниципального образования городское поселение Печенга Печенгского района Мурманской области на 2020 год и плановый период 2021-2022 годы»</t>
  </si>
  <si>
    <t>Муниципальная программа 3. «Повышение безопасности дорожного движения, снижение дорожно-транспортного травматизма и развитие дорожного хозяйства муниципального образования городское поселение Печенга Печенгского района Мурманской области на 2020 год и плановай период 2021-2022 годы»</t>
  </si>
  <si>
    <t xml:space="preserve">Субсидия на финансовое обеспечениедорожной деятельности в отношении автомобильных дорог местного значения и искусственных дорожных сооружений на них за счет средств дорожного фонда </t>
  </si>
  <si>
    <t xml:space="preserve">Софинансирование к субсидии на финансовое обеспечениедорожной деятельности в отношении автомобильных дорог местного значения и искусственных дорожных сооружений на них за счет средств дорожного фонда </t>
  </si>
  <si>
    <t>70 3 13 S9100</t>
  </si>
  <si>
    <t>70 3 13 49100</t>
  </si>
  <si>
    <t>70 6 13 70570</t>
  </si>
  <si>
    <t>Другие вопросы в области национальной экономики</t>
  </si>
  <si>
    <r>
      <rPr>
        <b/>
        <sz val="10"/>
        <color rgb="FF000000"/>
        <rFont val="Times New Roman"/>
        <family val="1"/>
        <charset val="204"/>
      </rPr>
      <t>Задача 3</t>
    </r>
    <r>
      <rPr>
        <sz val="10"/>
        <color rgb="FF000000"/>
        <rFont val="Times New Roman"/>
        <family val="1"/>
        <charset val="204"/>
      </rPr>
      <t>.Развитие градостроительной деятельности муниципального образования городское поселение Печенга Печенгского района Мурманской области</t>
    </r>
  </si>
  <si>
    <t>Подготовка чертежей градостроительных планов земельных участков</t>
  </si>
  <si>
    <t>70 1 13 40030</t>
  </si>
  <si>
    <t>70 1 13 00000</t>
  </si>
  <si>
    <t xml:space="preserve">70 2 11 40020 </t>
  </si>
  <si>
    <t>Охрана окружающей среды</t>
  </si>
  <si>
    <t xml:space="preserve">Другие вопросы в области охраны окружающей среды
</t>
  </si>
  <si>
    <t>Мероприятия по ликвидации несанкционорованных свалок на территории МО г.п. Печенга</t>
  </si>
  <si>
    <t>70 4 12 48040</t>
  </si>
  <si>
    <t>Муниципальная программа 8. «Развитие культуры и  молодежной политики на территории муниципального образования городское поселение Печенга Печенгского района Мурманской области на 2020 год и плановый период 2021-2022 годы»</t>
  </si>
  <si>
    <t>Муниципальная программа 9. «Развитие физической культуры и массового спорта на территории муниципального образования городское поселение Печенга Печенгского района Мурманской области на 2020 год и плановый период 2021-2022 годы»</t>
  </si>
  <si>
    <t xml:space="preserve">Распределение бюджетных ассигнований по разделам, подразделам, целевым  статьям, группам  видов расходов классификации расходов бюджета городского поселения Печенга на 2020 год </t>
  </si>
  <si>
    <t xml:space="preserve">Субсидии на поддержку государственных программ субъектов Российской Федерации и муниципальных программ формирования современной городской среды </t>
  </si>
  <si>
    <t>Субвенция бюджетам муниципальных образований Мурманской области на осуществление деятельности по отлову и содержанию животных без владельцев</t>
  </si>
  <si>
    <t>70 6 11 48080</t>
  </si>
  <si>
    <t>от г.   № 
«О внесении изменений в решение Совета депутатов муниципального образования городское поселение Печенга   от 20.12.2019 г. № 30 «Об утверждении бюджета муниципального образования городское поселение Печенга на 2020 год и плановый период 2021- 2022 годы»</t>
  </si>
</sst>
</file>

<file path=xl/styles.xml><?xml version="1.0" encoding="utf-8"?>
<styleSheet xmlns="http://schemas.openxmlformats.org/spreadsheetml/2006/main">
  <fonts count="12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color rgb="FF333333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0" fillId="0" borderId="0"/>
  </cellStyleXfs>
  <cellXfs count="54">
    <xf numFmtId="0" fontId="0" fillId="0" borderId="0" xfId="0"/>
    <xf numFmtId="0" fontId="2" fillId="0" borderId="0" xfId="0" applyFont="1" applyAlignment="1">
      <alignment horizontal="justify"/>
    </xf>
    <xf numFmtId="49" fontId="0" fillId="0" borderId="0" xfId="0" applyNumberFormat="1"/>
    <xf numFmtId="49" fontId="3" fillId="0" borderId="1" xfId="0" applyNumberFormat="1" applyFont="1" applyBorder="1" applyAlignment="1">
      <alignment horizontal="center"/>
    </xf>
    <xf numFmtId="49" fontId="1" fillId="0" borderId="1" xfId="0" applyNumberFormat="1" applyFont="1" applyBorder="1" applyAlignment="1">
      <alignment horizontal="center"/>
    </xf>
    <xf numFmtId="49" fontId="1" fillId="0" borderId="0" xfId="0" applyNumberFormat="1" applyFont="1"/>
    <xf numFmtId="49" fontId="6" fillId="0" borderId="1" xfId="0" applyNumberFormat="1" applyFont="1" applyBorder="1" applyAlignment="1">
      <alignment horizontal="center" wrapText="1"/>
    </xf>
    <xf numFmtId="0" fontId="3" fillId="0" borderId="0" xfId="0" applyFont="1" applyBorder="1" applyAlignment="1">
      <alignment wrapText="1"/>
    </xf>
    <xf numFmtId="11" fontId="1" fillId="0" borderId="1" xfId="0" applyNumberFormat="1" applyFont="1" applyFill="1" applyBorder="1" applyAlignment="1">
      <alignment vertical="top" wrapText="1"/>
    </xf>
    <xf numFmtId="0" fontId="3" fillId="0" borderId="1" xfId="1" applyFont="1" applyFill="1" applyBorder="1" applyAlignment="1">
      <alignment horizontal="justify" wrapText="1"/>
    </xf>
    <xf numFmtId="0" fontId="11" fillId="0" borderId="1" xfId="1" applyFont="1" applyBorder="1" applyAlignment="1">
      <alignment horizontal="justify" wrapText="1"/>
    </xf>
    <xf numFmtId="0" fontId="11" fillId="0" borderId="1" xfId="1" applyFont="1" applyFill="1" applyBorder="1" applyAlignment="1">
      <alignment horizontal="justify" wrapText="1"/>
    </xf>
    <xf numFmtId="0" fontId="11" fillId="2" borderId="1" xfId="1" applyFont="1" applyFill="1" applyBorder="1" applyAlignment="1">
      <alignment horizontal="justify" wrapText="1"/>
    </xf>
    <xf numFmtId="4" fontId="0" fillId="0" borderId="0" xfId="0" applyNumberFormat="1"/>
    <xf numFmtId="4" fontId="3" fillId="0" borderId="0" xfId="0" applyNumberFormat="1" applyFont="1" applyBorder="1" applyAlignment="1">
      <alignment wrapText="1"/>
    </xf>
    <xf numFmtId="0" fontId="3" fillId="0" borderId="0" xfId="0" applyFont="1"/>
    <xf numFmtId="0" fontId="3" fillId="0" borderId="1" xfId="0" applyFont="1" applyBorder="1"/>
    <xf numFmtId="0" fontId="3" fillId="0" borderId="1" xfId="0" applyFont="1" applyBorder="1" applyAlignment="1">
      <alignment wrapText="1"/>
    </xf>
    <xf numFmtId="0" fontId="7" fillId="0" borderId="1" xfId="0" applyFont="1" applyBorder="1" applyAlignment="1">
      <alignment wrapText="1"/>
    </xf>
    <xf numFmtId="0" fontId="1" fillId="0" borderId="1" xfId="0" applyFont="1" applyBorder="1" applyAlignment="1">
      <alignment wrapText="1"/>
    </xf>
    <xf numFmtId="0" fontId="6" fillId="0" borderId="1" xfId="0" applyFont="1" applyBorder="1" applyAlignment="1">
      <alignment wrapText="1"/>
    </xf>
    <xf numFmtId="0" fontId="7" fillId="0" borderId="1" xfId="0" applyFont="1" applyBorder="1" applyAlignment="1">
      <alignment horizontal="justify"/>
    </xf>
    <xf numFmtId="0" fontId="3" fillId="0" borderId="0" xfId="0" applyFont="1" applyAlignment="1">
      <alignment wrapText="1"/>
    </xf>
    <xf numFmtId="0" fontId="0" fillId="0" borderId="0" xfId="0" applyFill="1"/>
    <xf numFmtId="4" fontId="3" fillId="0" borderId="1" xfId="0" applyNumberFormat="1" applyFont="1" applyFill="1" applyBorder="1" applyAlignment="1">
      <alignment horizontal="right"/>
    </xf>
    <xf numFmtId="0" fontId="4" fillId="0" borderId="1" xfId="0" applyFont="1" applyFill="1" applyBorder="1"/>
    <xf numFmtId="0" fontId="1" fillId="0" borderId="1" xfId="0" applyFont="1" applyFill="1" applyBorder="1"/>
    <xf numFmtId="4" fontId="1" fillId="0" borderId="1" xfId="0" applyNumberFormat="1" applyFont="1" applyFill="1" applyBorder="1" applyAlignment="1">
      <alignment horizontal="right"/>
    </xf>
    <xf numFmtId="0" fontId="3" fillId="0" borderId="1" xfId="0" applyFont="1" applyFill="1" applyBorder="1"/>
    <xf numFmtId="4" fontId="1" fillId="0" borderId="1" xfId="0" applyNumberFormat="1" applyFont="1" applyFill="1" applyBorder="1"/>
    <xf numFmtId="0" fontId="1" fillId="0" borderId="1" xfId="0" applyFont="1" applyFill="1" applyBorder="1" applyAlignment="1">
      <alignment horizontal="right"/>
    </xf>
    <xf numFmtId="0" fontId="8" fillId="0" borderId="1" xfId="0" applyFont="1" applyFill="1" applyBorder="1"/>
    <xf numFmtId="0" fontId="1" fillId="0" borderId="0" xfId="0" applyFont="1" applyAlignment="1">
      <alignment wrapText="1"/>
    </xf>
    <xf numFmtId="0" fontId="3" fillId="0" borderId="1" xfId="0" applyFont="1" applyBorder="1" applyAlignment="1">
      <alignment horizontal="left" wrapText="1"/>
    </xf>
    <xf numFmtId="49" fontId="7" fillId="0" borderId="1" xfId="0" applyNumberFormat="1" applyFont="1" applyBorder="1" applyAlignment="1">
      <alignment horizontal="center" wrapText="1"/>
    </xf>
    <xf numFmtId="49" fontId="1" fillId="0" borderId="1" xfId="0" applyNumberFormat="1" applyFont="1" applyFill="1" applyBorder="1" applyAlignment="1">
      <alignment horizontal="center"/>
    </xf>
    <xf numFmtId="4" fontId="1" fillId="4" borderId="1" xfId="0" applyNumberFormat="1" applyFont="1" applyFill="1" applyBorder="1" applyAlignment="1">
      <alignment horizontal="right"/>
    </xf>
    <xf numFmtId="0" fontId="1" fillId="0" borderId="0" xfId="0" applyFont="1" applyAlignment="1">
      <alignment horizontal="justify"/>
    </xf>
    <xf numFmtId="4" fontId="3" fillId="4" borderId="1" xfId="0" applyNumberFormat="1" applyFont="1" applyFill="1" applyBorder="1" applyAlignment="1">
      <alignment horizontal="right"/>
    </xf>
    <xf numFmtId="0" fontId="6" fillId="3" borderId="1" xfId="0" applyFont="1" applyFill="1" applyBorder="1" applyAlignment="1">
      <alignment vertical="top" wrapText="1"/>
    </xf>
    <xf numFmtId="0" fontId="6" fillId="3" borderId="1" xfId="0" applyFont="1" applyFill="1" applyBorder="1" applyAlignment="1">
      <alignment wrapText="1"/>
    </xf>
    <xf numFmtId="0" fontId="7" fillId="3" borderId="1" xfId="0" applyFont="1" applyFill="1" applyBorder="1" applyAlignment="1">
      <alignment wrapText="1"/>
    </xf>
    <xf numFmtId="0" fontId="7" fillId="3" borderId="1" xfId="0" applyFont="1" applyFill="1" applyBorder="1" applyAlignment="1">
      <alignment vertical="top" wrapText="1"/>
    </xf>
    <xf numFmtId="0" fontId="1" fillId="0" borderId="1" xfId="0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1" fillId="0" borderId="0" xfId="0" applyFont="1"/>
    <xf numFmtId="49" fontId="1" fillId="0" borderId="0" xfId="0" applyNumberFormat="1" applyFont="1"/>
    <xf numFmtId="0" fontId="1" fillId="0" borderId="0" xfId="0" applyFont="1" applyFill="1" applyAlignment="1">
      <alignment horizontal="center"/>
    </xf>
    <xf numFmtId="0" fontId="1" fillId="0" borderId="0" xfId="0" applyFont="1" applyAlignment="1">
      <alignment horizontal="right"/>
    </xf>
    <xf numFmtId="0" fontId="3" fillId="0" borderId="0" xfId="0" applyFont="1" applyAlignment="1">
      <alignment horizontal="right" wrapText="1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center" vertical="center" wrapText="1"/>
    </xf>
  </cellXfs>
  <cellStyles count="2">
    <cellStyle name="Обычный" xfId="0" builtinId="0"/>
    <cellStyle name="Обычный 3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230"/>
  <sheetViews>
    <sheetView tabSelected="1" workbookViewId="0">
      <selection activeCell="F48" sqref="F48"/>
    </sheetView>
  </sheetViews>
  <sheetFormatPr defaultRowHeight="15"/>
  <cols>
    <col min="1" max="1" width="53" customWidth="1"/>
    <col min="2" max="2" width="5.140625" style="2" customWidth="1"/>
    <col min="3" max="3" width="5" style="2" customWidth="1"/>
    <col min="4" max="4" width="12.42578125" style="2" customWidth="1"/>
    <col min="5" max="5" width="4.85546875" style="2" customWidth="1"/>
    <col min="6" max="6" width="12.42578125" style="23" customWidth="1"/>
    <col min="7" max="7" width="12.85546875" style="23" customWidth="1"/>
    <col min="9" max="9" width="12.42578125" bestFit="1" customWidth="1"/>
    <col min="10" max="10" width="14.42578125" customWidth="1"/>
  </cols>
  <sheetData>
    <row r="1" spans="1:11" ht="16.5">
      <c r="A1" s="1"/>
    </row>
    <row r="2" spans="1:11">
      <c r="A2" s="50" t="s">
        <v>182</v>
      </c>
      <c r="B2" s="50"/>
      <c r="C2" s="50"/>
      <c r="D2" s="50"/>
      <c r="E2" s="50"/>
      <c r="F2" s="50"/>
      <c r="G2" s="50"/>
    </row>
    <row r="3" spans="1:11">
      <c r="A3" s="50" t="s">
        <v>0</v>
      </c>
      <c r="B3" s="50"/>
      <c r="C3" s="50"/>
      <c r="D3" s="50"/>
      <c r="E3" s="50"/>
      <c r="F3" s="50"/>
      <c r="G3" s="50"/>
    </row>
    <row r="4" spans="1:11">
      <c r="A4" s="50" t="s">
        <v>1</v>
      </c>
      <c r="B4" s="50"/>
      <c r="C4" s="50"/>
      <c r="D4" s="50"/>
      <c r="E4" s="50"/>
      <c r="F4" s="50"/>
      <c r="G4" s="50"/>
    </row>
    <row r="5" spans="1:11" ht="56.25" customHeight="1">
      <c r="A5" s="51" t="s">
        <v>240</v>
      </c>
      <c r="B5" s="52"/>
      <c r="C5" s="52"/>
      <c r="D5" s="52"/>
      <c r="E5" s="52"/>
      <c r="F5" s="52"/>
      <c r="G5" s="52"/>
    </row>
    <row r="6" spans="1:11" ht="18" customHeight="1">
      <c r="A6" s="50"/>
      <c r="B6" s="50"/>
      <c r="C6" s="50"/>
      <c r="D6" s="50"/>
      <c r="E6" s="50"/>
      <c r="F6" s="50"/>
      <c r="G6" s="50"/>
    </row>
    <row r="7" spans="1:11" ht="49.5" customHeight="1">
      <c r="A7" s="53" t="s">
        <v>236</v>
      </c>
      <c r="B7" s="53"/>
      <c r="C7" s="53"/>
      <c r="D7" s="53"/>
      <c r="E7" s="53"/>
      <c r="F7" s="53"/>
      <c r="G7" s="53"/>
    </row>
    <row r="8" spans="1:11">
      <c r="A8" s="47"/>
      <c r="B8" s="47"/>
      <c r="C8" s="48"/>
      <c r="D8" s="48"/>
      <c r="E8" s="5"/>
      <c r="F8" s="49"/>
      <c r="G8" s="49"/>
    </row>
    <row r="9" spans="1:11" ht="52.5" customHeight="1">
      <c r="A9" s="43" t="s">
        <v>2</v>
      </c>
      <c r="B9" s="44" t="s">
        <v>3</v>
      </c>
      <c r="C9" s="44" t="s">
        <v>4</v>
      </c>
      <c r="D9" s="44" t="s">
        <v>5</v>
      </c>
      <c r="E9" s="44" t="s">
        <v>6</v>
      </c>
      <c r="F9" s="45" t="s">
        <v>7</v>
      </c>
      <c r="G9" s="46" t="s">
        <v>8</v>
      </c>
    </row>
    <row r="10" spans="1:11" ht="24" customHeight="1">
      <c r="A10" s="16" t="s">
        <v>9</v>
      </c>
      <c r="B10" s="3" t="s">
        <v>57</v>
      </c>
      <c r="C10" s="3"/>
      <c r="D10" s="3"/>
      <c r="E10" s="3"/>
      <c r="F10" s="38">
        <f>F11+F18+F23+F34+F38+F47</f>
        <v>35831632.379999995</v>
      </c>
      <c r="G10" s="25"/>
    </row>
    <row r="11" spans="1:11" ht="30.75" customHeight="1">
      <c r="A11" s="17" t="s">
        <v>80</v>
      </c>
      <c r="B11" s="3" t="s">
        <v>57</v>
      </c>
      <c r="C11" s="3" t="s">
        <v>66</v>
      </c>
      <c r="D11" s="4"/>
      <c r="E11" s="4"/>
      <c r="F11" s="38">
        <f>F15+F17</f>
        <v>1405734.21</v>
      </c>
      <c r="G11" s="26"/>
      <c r="K11" s="15"/>
    </row>
    <row r="12" spans="1:11" ht="52.5" customHeight="1">
      <c r="A12" s="17" t="s">
        <v>209</v>
      </c>
      <c r="B12" s="4" t="s">
        <v>57</v>
      </c>
      <c r="C12" s="4" t="s">
        <v>66</v>
      </c>
      <c r="D12" s="4" t="s">
        <v>62</v>
      </c>
      <c r="E12" s="4"/>
      <c r="F12" s="36">
        <f>F13</f>
        <v>1405734.21</v>
      </c>
      <c r="G12" s="26"/>
    </row>
    <row r="13" spans="1:11" ht="40.5" customHeight="1">
      <c r="A13" s="18" t="s">
        <v>210</v>
      </c>
      <c r="B13" s="4" t="s">
        <v>57</v>
      </c>
      <c r="C13" s="4" t="s">
        <v>66</v>
      </c>
      <c r="D13" s="4" t="s">
        <v>63</v>
      </c>
      <c r="E13" s="4"/>
      <c r="F13" s="36">
        <f>F15+F17</f>
        <v>1405734.21</v>
      </c>
      <c r="G13" s="26"/>
    </row>
    <row r="14" spans="1:11" ht="25.5" customHeight="1">
      <c r="A14" s="19" t="s">
        <v>81</v>
      </c>
      <c r="B14" s="4" t="s">
        <v>57</v>
      </c>
      <c r="C14" s="4" t="s">
        <v>66</v>
      </c>
      <c r="D14" s="4" t="s">
        <v>82</v>
      </c>
      <c r="E14" s="4"/>
      <c r="F14" s="36">
        <f>F15</f>
        <v>1375734.21</v>
      </c>
      <c r="G14" s="26"/>
    </row>
    <row r="15" spans="1:11" ht="50.25" customHeight="1">
      <c r="A15" s="20" t="s">
        <v>13</v>
      </c>
      <c r="B15" s="4" t="s">
        <v>57</v>
      </c>
      <c r="C15" s="4" t="s">
        <v>66</v>
      </c>
      <c r="D15" s="4" t="s">
        <v>82</v>
      </c>
      <c r="E15" s="4" t="s">
        <v>77</v>
      </c>
      <c r="F15" s="36">
        <v>1375734.21</v>
      </c>
      <c r="G15" s="26"/>
    </row>
    <row r="16" spans="1:11" ht="51.75" customHeight="1">
      <c r="A16" s="20" t="s">
        <v>17</v>
      </c>
      <c r="B16" s="4" t="s">
        <v>57</v>
      </c>
      <c r="C16" s="4" t="s">
        <v>66</v>
      </c>
      <c r="D16" s="4" t="s">
        <v>78</v>
      </c>
      <c r="E16" s="6"/>
      <c r="F16" s="36">
        <f>F17</f>
        <v>30000</v>
      </c>
      <c r="G16" s="26"/>
    </row>
    <row r="17" spans="1:9" ht="52.5" customHeight="1">
      <c r="A17" s="20" t="s">
        <v>13</v>
      </c>
      <c r="B17" s="4" t="s">
        <v>57</v>
      </c>
      <c r="C17" s="4" t="s">
        <v>66</v>
      </c>
      <c r="D17" s="4" t="s">
        <v>78</v>
      </c>
      <c r="E17" s="4" t="s">
        <v>77</v>
      </c>
      <c r="F17" s="36">
        <v>30000</v>
      </c>
      <c r="G17" s="26"/>
    </row>
    <row r="18" spans="1:9" ht="38.25" customHeight="1">
      <c r="A18" s="17" t="s">
        <v>53</v>
      </c>
      <c r="B18" s="3" t="s">
        <v>57</v>
      </c>
      <c r="C18" s="3" t="s">
        <v>67</v>
      </c>
      <c r="D18" s="3"/>
      <c r="E18" s="3"/>
      <c r="F18" s="38">
        <f>F22</f>
        <v>790852.9</v>
      </c>
      <c r="G18" s="26"/>
    </row>
    <row r="19" spans="1:9" ht="57.75" customHeight="1">
      <c r="A19" s="17" t="s">
        <v>209</v>
      </c>
      <c r="B19" s="4" t="s">
        <v>57</v>
      </c>
      <c r="C19" s="4" t="s">
        <v>67</v>
      </c>
      <c r="D19" s="4" t="s">
        <v>62</v>
      </c>
      <c r="E19" s="4"/>
      <c r="F19" s="36">
        <f>F20</f>
        <v>790852.9</v>
      </c>
      <c r="G19" s="26"/>
    </row>
    <row r="20" spans="1:9" ht="41.25" customHeight="1">
      <c r="A20" s="18" t="s">
        <v>210</v>
      </c>
      <c r="B20" s="4" t="s">
        <v>57</v>
      </c>
      <c r="C20" s="4" t="s">
        <v>67</v>
      </c>
      <c r="D20" s="4" t="s">
        <v>83</v>
      </c>
      <c r="E20" s="4"/>
      <c r="F20" s="36">
        <f>F22</f>
        <v>790852.9</v>
      </c>
      <c r="G20" s="26"/>
    </row>
    <row r="21" spans="1:9" ht="29.25" customHeight="1">
      <c r="A21" s="19" t="s">
        <v>54</v>
      </c>
      <c r="B21" s="4" t="s">
        <v>57</v>
      </c>
      <c r="C21" s="4" t="s">
        <v>67</v>
      </c>
      <c r="D21" s="4" t="s">
        <v>79</v>
      </c>
      <c r="E21" s="3"/>
      <c r="F21" s="36">
        <f>F22</f>
        <v>790852.9</v>
      </c>
      <c r="G21" s="26"/>
    </row>
    <row r="22" spans="1:9" ht="51.75" customHeight="1">
      <c r="A22" s="20" t="s">
        <v>13</v>
      </c>
      <c r="B22" s="4" t="s">
        <v>57</v>
      </c>
      <c r="C22" s="4" t="s">
        <v>67</v>
      </c>
      <c r="D22" s="4" t="s">
        <v>79</v>
      </c>
      <c r="E22" s="4" t="s">
        <v>77</v>
      </c>
      <c r="F22" s="36">
        <v>790852.9</v>
      </c>
      <c r="G22" s="26"/>
    </row>
    <row r="23" spans="1:9" ht="40.5" customHeight="1">
      <c r="A23" s="17" t="s">
        <v>10</v>
      </c>
      <c r="B23" s="3" t="s">
        <v>57</v>
      </c>
      <c r="C23" s="3" t="s">
        <v>58</v>
      </c>
      <c r="D23" s="3"/>
      <c r="E23" s="3"/>
      <c r="F23" s="38">
        <f>F28+F31+F33</f>
        <v>13036412.889999999</v>
      </c>
      <c r="G23" s="28"/>
      <c r="I23" s="13"/>
    </row>
    <row r="24" spans="1:9" ht="59.25" customHeight="1">
      <c r="A24" s="17" t="s">
        <v>209</v>
      </c>
      <c r="B24" s="4" t="s">
        <v>57</v>
      </c>
      <c r="C24" s="4" t="s">
        <v>58</v>
      </c>
      <c r="D24" s="4" t="s">
        <v>45</v>
      </c>
      <c r="E24" s="4"/>
      <c r="F24" s="36">
        <f>F25</f>
        <v>13036412.889999999</v>
      </c>
      <c r="G24" s="28"/>
    </row>
    <row r="25" spans="1:9" ht="44.25" customHeight="1">
      <c r="A25" s="18" t="s">
        <v>211</v>
      </c>
      <c r="B25" s="4" t="s">
        <v>57</v>
      </c>
      <c r="C25" s="4" t="s">
        <v>58</v>
      </c>
      <c r="D25" s="4" t="s">
        <v>62</v>
      </c>
      <c r="E25" s="4"/>
      <c r="F25" s="36">
        <f>F28+F31+F33</f>
        <v>13036412.889999999</v>
      </c>
      <c r="G25" s="28"/>
    </row>
    <row r="26" spans="1:9" ht="15" customHeight="1">
      <c r="A26" s="19" t="s">
        <v>11</v>
      </c>
      <c r="B26" s="4" t="s">
        <v>57</v>
      </c>
      <c r="C26" s="4" t="s">
        <v>58</v>
      </c>
      <c r="D26" s="4" t="s">
        <v>76</v>
      </c>
      <c r="E26" s="4"/>
      <c r="F26" s="36">
        <f>F27</f>
        <v>1972799.36</v>
      </c>
      <c r="G26" s="26"/>
    </row>
    <row r="27" spans="1:9" ht="30" customHeight="1">
      <c r="A27" s="19" t="s">
        <v>12</v>
      </c>
      <c r="B27" s="4" t="s">
        <v>57</v>
      </c>
      <c r="C27" s="4" t="s">
        <v>58</v>
      </c>
      <c r="D27" s="4" t="s">
        <v>75</v>
      </c>
      <c r="E27" s="4"/>
      <c r="F27" s="36">
        <f>F28</f>
        <v>1972799.36</v>
      </c>
      <c r="G27" s="26"/>
    </row>
    <row r="28" spans="1:9" ht="55.5" customHeight="1">
      <c r="A28" s="20" t="s">
        <v>13</v>
      </c>
      <c r="B28" s="4" t="s">
        <v>57</v>
      </c>
      <c r="C28" s="4" t="s">
        <v>58</v>
      </c>
      <c r="D28" s="4" t="s">
        <v>75</v>
      </c>
      <c r="E28" s="4">
        <v>100</v>
      </c>
      <c r="F28" s="36">
        <v>1972799.36</v>
      </c>
      <c r="G28" s="26"/>
    </row>
    <row r="29" spans="1:9">
      <c r="A29" s="20" t="s">
        <v>14</v>
      </c>
      <c r="B29" s="4" t="s">
        <v>57</v>
      </c>
      <c r="C29" s="4" t="s">
        <v>58</v>
      </c>
      <c r="D29" s="4" t="s">
        <v>74</v>
      </c>
      <c r="E29" s="4"/>
      <c r="F29" s="36">
        <f>F30</f>
        <v>10763613.529999999</v>
      </c>
      <c r="G29" s="26"/>
    </row>
    <row r="30" spans="1:9" ht="28.5" customHeight="1">
      <c r="A30" s="19" t="s">
        <v>15</v>
      </c>
      <c r="B30" s="4" t="s">
        <v>57</v>
      </c>
      <c r="C30" s="4" t="s">
        <v>58</v>
      </c>
      <c r="D30" s="4" t="s">
        <v>73</v>
      </c>
      <c r="E30" s="4"/>
      <c r="F30" s="36">
        <f>F31</f>
        <v>10763613.529999999</v>
      </c>
      <c r="G30" s="26"/>
    </row>
    <row r="31" spans="1:9" ht="52.5" customHeight="1">
      <c r="A31" s="20" t="s">
        <v>13</v>
      </c>
      <c r="B31" s="4" t="s">
        <v>57</v>
      </c>
      <c r="C31" s="4" t="s">
        <v>58</v>
      </c>
      <c r="D31" s="4" t="s">
        <v>73</v>
      </c>
      <c r="E31" s="6">
        <v>100</v>
      </c>
      <c r="F31" s="36">
        <f>10517233.53+246380</f>
        <v>10763613.529999999</v>
      </c>
      <c r="G31" s="26"/>
    </row>
    <row r="32" spans="1:9" ht="51" customHeight="1">
      <c r="A32" s="20" t="s">
        <v>17</v>
      </c>
      <c r="B32" s="4" t="s">
        <v>57</v>
      </c>
      <c r="C32" s="4" t="s">
        <v>58</v>
      </c>
      <c r="D32" s="4" t="s">
        <v>72</v>
      </c>
      <c r="E32" s="6"/>
      <c r="F32" s="36">
        <f>F33</f>
        <v>300000</v>
      </c>
      <c r="G32" s="26"/>
    </row>
    <row r="33" spans="1:7" ht="51" customHeight="1">
      <c r="A33" s="20" t="s">
        <v>13</v>
      </c>
      <c r="B33" s="4" t="s">
        <v>57</v>
      </c>
      <c r="C33" s="4" t="s">
        <v>58</v>
      </c>
      <c r="D33" s="4" t="s">
        <v>72</v>
      </c>
      <c r="E33" s="6">
        <v>100</v>
      </c>
      <c r="F33" s="36">
        <v>300000</v>
      </c>
      <c r="G33" s="26"/>
    </row>
    <row r="34" spans="1:7" ht="38.25" customHeight="1">
      <c r="A34" s="18" t="s">
        <v>203</v>
      </c>
      <c r="B34" s="3" t="s">
        <v>57</v>
      </c>
      <c r="C34" s="3" t="s">
        <v>202</v>
      </c>
      <c r="D34" s="3"/>
      <c r="E34" s="34"/>
      <c r="F34" s="38">
        <f>F35</f>
        <v>40000</v>
      </c>
      <c r="G34" s="26"/>
    </row>
    <row r="35" spans="1:7" ht="38.25" customHeight="1">
      <c r="A35" s="18" t="s">
        <v>210</v>
      </c>
      <c r="B35" s="4" t="s">
        <v>57</v>
      </c>
      <c r="C35" s="4" t="s">
        <v>202</v>
      </c>
      <c r="D35" s="4" t="s">
        <v>201</v>
      </c>
      <c r="E35" s="6"/>
      <c r="F35" s="36">
        <f>F36</f>
        <v>40000</v>
      </c>
      <c r="G35" s="26"/>
    </row>
    <row r="36" spans="1:7" ht="43.5" customHeight="1">
      <c r="A36" s="32" t="s">
        <v>200</v>
      </c>
      <c r="B36" s="4" t="s">
        <v>57</v>
      </c>
      <c r="C36" s="4" t="s">
        <v>202</v>
      </c>
      <c r="D36" s="4" t="s">
        <v>201</v>
      </c>
      <c r="E36" s="6"/>
      <c r="F36" s="36">
        <f>F37</f>
        <v>40000</v>
      </c>
      <c r="G36" s="26"/>
    </row>
    <row r="37" spans="1:7" ht="19.5" customHeight="1">
      <c r="A37" s="10" t="s">
        <v>161</v>
      </c>
      <c r="B37" s="4" t="s">
        <v>57</v>
      </c>
      <c r="C37" s="4" t="s">
        <v>202</v>
      </c>
      <c r="D37" s="4" t="s">
        <v>201</v>
      </c>
      <c r="E37" s="6" t="s">
        <v>163</v>
      </c>
      <c r="F37" s="36">
        <v>40000</v>
      </c>
      <c r="G37" s="26"/>
    </row>
    <row r="38" spans="1:7">
      <c r="A38" s="9" t="s">
        <v>158</v>
      </c>
      <c r="B38" s="3" t="s">
        <v>57</v>
      </c>
      <c r="C38" s="3" t="s">
        <v>139</v>
      </c>
      <c r="D38" s="3"/>
      <c r="E38" s="3"/>
      <c r="F38" s="38">
        <f>F42+F46</f>
        <v>200000</v>
      </c>
      <c r="G38" s="26"/>
    </row>
    <row r="39" spans="1:7" ht="55.5" customHeight="1">
      <c r="A39" s="17" t="s">
        <v>212</v>
      </c>
      <c r="B39" s="4" t="s">
        <v>57</v>
      </c>
      <c r="C39" s="4" t="s">
        <v>139</v>
      </c>
      <c r="D39" s="4" t="s">
        <v>110</v>
      </c>
      <c r="E39" s="4"/>
      <c r="F39" s="36">
        <f>F40</f>
        <v>100000</v>
      </c>
      <c r="G39" s="26"/>
    </row>
    <row r="40" spans="1:7" ht="67.5" customHeight="1">
      <c r="A40" s="17" t="s">
        <v>111</v>
      </c>
      <c r="B40" s="4" t="s">
        <v>57</v>
      </c>
      <c r="C40" s="4" t="s">
        <v>139</v>
      </c>
      <c r="D40" s="4" t="s">
        <v>112</v>
      </c>
      <c r="E40" s="4"/>
      <c r="F40" s="36">
        <f>F41</f>
        <v>100000</v>
      </c>
      <c r="G40" s="26"/>
    </row>
    <row r="41" spans="1:7" ht="26.25">
      <c r="A41" s="10" t="s">
        <v>159</v>
      </c>
      <c r="B41" s="4" t="s">
        <v>57</v>
      </c>
      <c r="C41" s="4" t="s">
        <v>139</v>
      </c>
      <c r="D41" s="4" t="s">
        <v>160</v>
      </c>
      <c r="E41" s="4"/>
      <c r="F41" s="36">
        <f>F42</f>
        <v>100000</v>
      </c>
      <c r="G41" s="26"/>
    </row>
    <row r="42" spans="1:7">
      <c r="A42" s="11" t="s">
        <v>16</v>
      </c>
      <c r="B42" s="4" t="s">
        <v>57</v>
      </c>
      <c r="C42" s="4" t="s">
        <v>139</v>
      </c>
      <c r="D42" s="4" t="s">
        <v>160</v>
      </c>
      <c r="E42" s="4" t="s">
        <v>109</v>
      </c>
      <c r="F42" s="36">
        <v>100000</v>
      </c>
      <c r="G42" s="26"/>
    </row>
    <row r="43" spans="1:7" ht="57.75" customHeight="1">
      <c r="A43" s="17" t="s">
        <v>214</v>
      </c>
      <c r="B43" s="3" t="s">
        <v>57</v>
      </c>
      <c r="C43" s="3" t="s">
        <v>139</v>
      </c>
      <c r="D43" s="3" t="s">
        <v>170</v>
      </c>
      <c r="E43" s="3"/>
      <c r="F43" s="38">
        <f>F46</f>
        <v>100000</v>
      </c>
      <c r="G43" s="26"/>
    </row>
    <row r="44" spans="1:7" ht="53.25" customHeight="1">
      <c r="A44" s="17" t="s">
        <v>164</v>
      </c>
      <c r="B44" s="4" t="s">
        <v>57</v>
      </c>
      <c r="C44" s="4" t="s">
        <v>139</v>
      </c>
      <c r="D44" s="4" t="s">
        <v>169</v>
      </c>
      <c r="E44" s="4"/>
      <c r="F44" s="36">
        <f>F45</f>
        <v>100000</v>
      </c>
      <c r="G44" s="26"/>
    </row>
    <row r="45" spans="1:7" ht="26.25">
      <c r="A45" s="10" t="s">
        <v>159</v>
      </c>
      <c r="B45" s="4" t="s">
        <v>57</v>
      </c>
      <c r="C45" s="4" t="s">
        <v>139</v>
      </c>
      <c r="D45" s="4" t="s">
        <v>213</v>
      </c>
      <c r="E45" s="4"/>
      <c r="F45" s="36">
        <f>F46</f>
        <v>100000</v>
      </c>
      <c r="G45" s="26"/>
    </row>
    <row r="46" spans="1:7">
      <c r="A46" s="11" t="s">
        <v>16</v>
      </c>
      <c r="B46" s="4" t="s">
        <v>57</v>
      </c>
      <c r="C46" s="4" t="s">
        <v>139</v>
      </c>
      <c r="D46" s="4" t="s">
        <v>213</v>
      </c>
      <c r="E46" s="4" t="s">
        <v>109</v>
      </c>
      <c r="F46" s="36">
        <v>100000</v>
      </c>
      <c r="G46" s="26"/>
    </row>
    <row r="47" spans="1:7">
      <c r="A47" s="17" t="s">
        <v>18</v>
      </c>
      <c r="B47" s="3" t="s">
        <v>57</v>
      </c>
      <c r="C47" s="3">
        <v>13</v>
      </c>
      <c r="D47" s="3"/>
      <c r="E47" s="3"/>
      <c r="F47" s="38">
        <f>F51+F54+F66+F58+F60+F64+F68+F70+F71+F73+F78+F80+F82+F75</f>
        <v>20358632.379999999</v>
      </c>
      <c r="G47" s="24"/>
    </row>
    <row r="48" spans="1:7" ht="66.75" customHeight="1">
      <c r="A48" s="17" t="s">
        <v>215</v>
      </c>
      <c r="B48" s="4" t="s">
        <v>57</v>
      </c>
      <c r="C48" s="4">
        <v>13</v>
      </c>
      <c r="D48" s="4" t="s">
        <v>92</v>
      </c>
      <c r="E48" s="4"/>
      <c r="F48" s="36">
        <f>F51+F54</f>
        <v>1200000</v>
      </c>
      <c r="G48" s="26"/>
    </row>
    <row r="49" spans="1:7" ht="44.25" customHeight="1">
      <c r="A49" s="17" t="s">
        <v>89</v>
      </c>
      <c r="B49" s="4" t="s">
        <v>57</v>
      </c>
      <c r="C49" s="4">
        <v>13</v>
      </c>
      <c r="D49" s="4" t="s">
        <v>91</v>
      </c>
      <c r="E49" s="4"/>
      <c r="F49" s="36">
        <f>F50</f>
        <v>200000</v>
      </c>
      <c r="G49" s="26"/>
    </row>
    <row r="50" spans="1:7" ht="21" customHeight="1">
      <c r="A50" s="19" t="s">
        <v>96</v>
      </c>
      <c r="B50" s="4" t="s">
        <v>57</v>
      </c>
      <c r="C50" s="4">
        <v>13</v>
      </c>
      <c r="D50" s="4" t="s">
        <v>90</v>
      </c>
      <c r="E50" s="4"/>
      <c r="F50" s="36">
        <f>F51</f>
        <v>200000</v>
      </c>
      <c r="G50" s="26"/>
    </row>
    <row r="51" spans="1:7" ht="26.25">
      <c r="A51" s="20" t="s">
        <v>19</v>
      </c>
      <c r="B51" s="4" t="s">
        <v>57</v>
      </c>
      <c r="C51" s="4" t="s">
        <v>65</v>
      </c>
      <c r="D51" s="4" t="s">
        <v>90</v>
      </c>
      <c r="E51" s="4">
        <v>200</v>
      </c>
      <c r="F51" s="36">
        <v>200000</v>
      </c>
      <c r="G51" s="26"/>
    </row>
    <row r="52" spans="1:7" ht="55.5" customHeight="1">
      <c r="A52" s="22" t="s">
        <v>181</v>
      </c>
      <c r="B52" s="4" t="s">
        <v>57</v>
      </c>
      <c r="C52" s="4">
        <v>13</v>
      </c>
      <c r="D52" s="4" t="s">
        <v>95</v>
      </c>
      <c r="E52" s="4"/>
      <c r="F52" s="36">
        <f>F53</f>
        <v>1000000</v>
      </c>
      <c r="G52" s="26"/>
    </row>
    <row r="53" spans="1:7" ht="27" customHeight="1">
      <c r="A53" s="19" t="s">
        <v>93</v>
      </c>
      <c r="B53" s="4" t="s">
        <v>57</v>
      </c>
      <c r="C53" s="4" t="s">
        <v>65</v>
      </c>
      <c r="D53" s="4" t="s">
        <v>94</v>
      </c>
      <c r="E53" s="4"/>
      <c r="F53" s="36">
        <f>F54</f>
        <v>1000000</v>
      </c>
      <c r="G53" s="26"/>
    </row>
    <row r="54" spans="1:7" ht="26.25">
      <c r="A54" s="20" t="s">
        <v>19</v>
      </c>
      <c r="B54" s="4" t="s">
        <v>57</v>
      </c>
      <c r="C54" s="4">
        <v>13</v>
      </c>
      <c r="D54" s="4" t="s">
        <v>94</v>
      </c>
      <c r="E54" s="4">
        <v>200</v>
      </c>
      <c r="F54" s="36">
        <v>1000000</v>
      </c>
      <c r="G54" s="26"/>
    </row>
    <row r="55" spans="1:7" ht="52.5" customHeight="1">
      <c r="A55" s="17" t="s">
        <v>209</v>
      </c>
      <c r="B55" s="4" t="s">
        <v>57</v>
      </c>
      <c r="C55" s="4" t="s">
        <v>65</v>
      </c>
      <c r="D55" s="4" t="s">
        <v>62</v>
      </c>
      <c r="E55" s="4"/>
      <c r="F55" s="36">
        <f>F58+F60+F62+F76</f>
        <v>19158632.379999999</v>
      </c>
      <c r="G55" s="26"/>
    </row>
    <row r="56" spans="1:7" ht="42" customHeight="1">
      <c r="A56" s="18" t="s">
        <v>210</v>
      </c>
      <c r="B56" s="4" t="s">
        <v>57</v>
      </c>
      <c r="C56" s="4" t="s">
        <v>65</v>
      </c>
      <c r="D56" s="4" t="s">
        <v>63</v>
      </c>
      <c r="E56" s="4"/>
      <c r="F56" s="36">
        <f>F58+F60</f>
        <v>71000</v>
      </c>
      <c r="G56" s="26"/>
    </row>
    <row r="57" spans="1:7" ht="19.5" customHeight="1">
      <c r="A57" s="20" t="s">
        <v>20</v>
      </c>
      <c r="B57" s="4" t="s">
        <v>57</v>
      </c>
      <c r="C57" s="4" t="s">
        <v>65</v>
      </c>
      <c r="D57" s="4" t="s">
        <v>239</v>
      </c>
      <c r="E57" s="4"/>
      <c r="F57" s="36">
        <f>F58</f>
        <v>11000</v>
      </c>
      <c r="G57" s="26"/>
    </row>
    <row r="58" spans="1:7" ht="30" customHeight="1">
      <c r="A58" s="20" t="s">
        <v>19</v>
      </c>
      <c r="B58" s="4" t="s">
        <v>57</v>
      </c>
      <c r="C58" s="4" t="s">
        <v>65</v>
      </c>
      <c r="D58" s="4" t="s">
        <v>239</v>
      </c>
      <c r="E58" s="4" t="s">
        <v>61</v>
      </c>
      <c r="F58" s="36">
        <v>11000</v>
      </c>
      <c r="G58" s="26"/>
    </row>
    <row r="59" spans="1:7" ht="20.25" customHeight="1">
      <c r="A59" s="19" t="s">
        <v>87</v>
      </c>
      <c r="B59" s="4" t="s">
        <v>57</v>
      </c>
      <c r="C59" s="4" t="s">
        <v>65</v>
      </c>
      <c r="D59" s="4" t="s">
        <v>88</v>
      </c>
      <c r="E59" s="4"/>
      <c r="F59" s="36">
        <f>F60</f>
        <v>60000</v>
      </c>
      <c r="G59" s="26"/>
    </row>
    <row r="60" spans="1:7" ht="21" customHeight="1">
      <c r="A60" s="20" t="s">
        <v>40</v>
      </c>
      <c r="B60" s="4" t="s">
        <v>57</v>
      </c>
      <c r="C60" s="4" t="s">
        <v>65</v>
      </c>
      <c r="D60" s="4" t="s">
        <v>88</v>
      </c>
      <c r="E60" s="4" t="s">
        <v>85</v>
      </c>
      <c r="F60" s="36">
        <v>60000</v>
      </c>
      <c r="G60" s="26"/>
    </row>
    <row r="61" spans="1:7" ht="54.75" customHeight="1">
      <c r="A61" s="17" t="s">
        <v>209</v>
      </c>
      <c r="B61" s="4" t="s">
        <v>57</v>
      </c>
      <c r="C61" s="4">
        <v>13</v>
      </c>
      <c r="D61" s="4" t="s">
        <v>64</v>
      </c>
      <c r="E61" s="4"/>
      <c r="F61" s="36">
        <f>F62+F76</f>
        <v>19087632.379999999</v>
      </c>
      <c r="G61" s="26"/>
    </row>
    <row r="62" spans="1:7" ht="45" customHeight="1">
      <c r="A62" s="18" t="s">
        <v>211</v>
      </c>
      <c r="B62" s="4" t="s">
        <v>57</v>
      </c>
      <c r="C62" s="4">
        <v>13</v>
      </c>
      <c r="D62" s="4" t="s">
        <v>69</v>
      </c>
      <c r="E62" s="4"/>
      <c r="F62" s="36">
        <f>F64+F66+F68+F71+F70+F73+F75</f>
        <v>297800</v>
      </c>
      <c r="G62" s="26"/>
    </row>
    <row r="63" spans="1:7" ht="94.5" customHeight="1">
      <c r="A63" s="20" t="s">
        <v>22</v>
      </c>
      <c r="B63" s="4" t="s">
        <v>57</v>
      </c>
      <c r="C63" s="4" t="s">
        <v>65</v>
      </c>
      <c r="D63" s="4" t="s">
        <v>114</v>
      </c>
      <c r="E63" s="4"/>
      <c r="F63" s="36">
        <f>F64</f>
        <v>4000</v>
      </c>
      <c r="G63" s="26"/>
    </row>
    <row r="64" spans="1:7" ht="16.5" customHeight="1">
      <c r="A64" s="20" t="s">
        <v>23</v>
      </c>
      <c r="B64" s="4" t="s">
        <v>57</v>
      </c>
      <c r="C64" s="4" t="s">
        <v>65</v>
      </c>
      <c r="D64" s="4" t="s">
        <v>114</v>
      </c>
      <c r="E64" s="4" t="s">
        <v>61</v>
      </c>
      <c r="F64" s="36">
        <v>4000</v>
      </c>
      <c r="G64" s="29">
        <v>4000</v>
      </c>
    </row>
    <row r="65" spans="1:7" ht="27.75" customHeight="1">
      <c r="A65" s="20" t="s">
        <v>184</v>
      </c>
      <c r="B65" s="4" t="s">
        <v>57</v>
      </c>
      <c r="C65" s="4" t="s">
        <v>65</v>
      </c>
      <c r="D65" s="4" t="s">
        <v>183</v>
      </c>
      <c r="E65" s="4"/>
      <c r="F65" s="36">
        <f>F66</f>
        <v>2500</v>
      </c>
      <c r="G65" s="29"/>
    </row>
    <row r="66" spans="1:7" ht="27.75" customHeight="1">
      <c r="A66" s="20" t="s">
        <v>19</v>
      </c>
      <c r="B66" s="4" t="s">
        <v>57</v>
      </c>
      <c r="C66" s="4" t="s">
        <v>65</v>
      </c>
      <c r="D66" s="4" t="s">
        <v>183</v>
      </c>
      <c r="E66" s="4" t="s">
        <v>61</v>
      </c>
      <c r="F66" s="36">
        <v>2500</v>
      </c>
      <c r="G66" s="29"/>
    </row>
    <row r="67" spans="1:7" ht="19.5" customHeight="1">
      <c r="A67" s="19" t="s">
        <v>20</v>
      </c>
      <c r="B67" s="4" t="s">
        <v>57</v>
      </c>
      <c r="C67" s="4">
        <v>13</v>
      </c>
      <c r="D67" s="4" t="s">
        <v>71</v>
      </c>
      <c r="E67" s="4"/>
      <c r="F67" s="36">
        <f>F68</f>
        <v>60000</v>
      </c>
      <c r="G67" s="26"/>
    </row>
    <row r="68" spans="1:7" ht="29.25" customHeight="1">
      <c r="A68" s="20" t="s">
        <v>19</v>
      </c>
      <c r="B68" s="4" t="s">
        <v>57</v>
      </c>
      <c r="C68" s="4">
        <v>13</v>
      </c>
      <c r="D68" s="4" t="s">
        <v>71</v>
      </c>
      <c r="E68" s="4">
        <v>200</v>
      </c>
      <c r="F68" s="36">
        <v>60000</v>
      </c>
      <c r="G68" s="26"/>
    </row>
    <row r="69" spans="1:7" ht="44.25" customHeight="1">
      <c r="A69" s="20" t="s">
        <v>21</v>
      </c>
      <c r="B69" s="4" t="s">
        <v>57</v>
      </c>
      <c r="C69" s="4">
        <v>13</v>
      </c>
      <c r="D69" s="4" t="s">
        <v>70</v>
      </c>
      <c r="E69" s="4"/>
      <c r="F69" s="36">
        <f>F71+F70</f>
        <v>150000</v>
      </c>
      <c r="G69" s="26"/>
    </row>
    <row r="70" spans="1:7" ht="54.75" customHeight="1">
      <c r="A70" s="20" t="s">
        <v>13</v>
      </c>
      <c r="B70" s="4" t="s">
        <v>57</v>
      </c>
      <c r="C70" s="4" t="s">
        <v>65</v>
      </c>
      <c r="D70" s="4" t="s">
        <v>70</v>
      </c>
      <c r="E70" s="4" t="s">
        <v>77</v>
      </c>
      <c r="F70" s="36">
        <v>100000</v>
      </c>
      <c r="G70" s="26"/>
    </row>
    <row r="71" spans="1:7" ht="30" customHeight="1">
      <c r="A71" s="20" t="s">
        <v>19</v>
      </c>
      <c r="B71" s="4" t="s">
        <v>57</v>
      </c>
      <c r="C71" s="4">
        <v>13</v>
      </c>
      <c r="D71" s="4" t="s">
        <v>70</v>
      </c>
      <c r="E71" s="4">
        <v>200</v>
      </c>
      <c r="F71" s="36">
        <v>50000</v>
      </c>
      <c r="G71" s="26"/>
    </row>
    <row r="72" spans="1:7" ht="30" customHeight="1">
      <c r="A72" s="32" t="s">
        <v>184</v>
      </c>
      <c r="B72" s="4" t="s">
        <v>57</v>
      </c>
      <c r="C72" s="4" t="s">
        <v>65</v>
      </c>
      <c r="D72" s="4" t="s">
        <v>183</v>
      </c>
      <c r="E72" s="4"/>
      <c r="F72" s="36">
        <f>F73</f>
        <v>21300</v>
      </c>
      <c r="G72" s="26"/>
    </row>
    <row r="73" spans="1:7" ht="18.75" customHeight="1">
      <c r="A73" s="11" t="s">
        <v>16</v>
      </c>
      <c r="B73" s="4" t="s">
        <v>57</v>
      </c>
      <c r="C73" s="4" t="s">
        <v>65</v>
      </c>
      <c r="D73" s="4" t="s">
        <v>183</v>
      </c>
      <c r="E73" s="4" t="s">
        <v>109</v>
      </c>
      <c r="F73" s="36">
        <v>21300</v>
      </c>
      <c r="G73" s="26"/>
    </row>
    <row r="74" spans="1:7" ht="17.25" customHeight="1">
      <c r="A74" s="20" t="s">
        <v>205</v>
      </c>
      <c r="B74" s="4" t="s">
        <v>57</v>
      </c>
      <c r="C74" s="4" t="s">
        <v>65</v>
      </c>
      <c r="D74" s="35" t="s">
        <v>216</v>
      </c>
      <c r="E74" s="4"/>
      <c r="F74" s="36">
        <f>F75</f>
        <v>60000</v>
      </c>
      <c r="G74" s="26"/>
    </row>
    <row r="75" spans="1:7" ht="18.75" customHeight="1">
      <c r="A75" s="20" t="s">
        <v>40</v>
      </c>
      <c r="B75" s="4" t="s">
        <v>57</v>
      </c>
      <c r="C75" s="4" t="s">
        <v>65</v>
      </c>
      <c r="D75" s="35" t="s">
        <v>216</v>
      </c>
      <c r="E75" s="4" t="s">
        <v>85</v>
      </c>
      <c r="F75" s="36">
        <v>60000</v>
      </c>
      <c r="G75" s="26"/>
    </row>
    <row r="76" spans="1:7" ht="43.5" customHeight="1">
      <c r="A76" s="17" t="s">
        <v>130</v>
      </c>
      <c r="B76" s="4" t="s">
        <v>57</v>
      </c>
      <c r="C76" s="4" t="s">
        <v>65</v>
      </c>
      <c r="D76" s="4" t="s">
        <v>131</v>
      </c>
      <c r="E76" s="4"/>
      <c r="F76" s="36">
        <f>F78+F80+F82</f>
        <v>18789832.379999999</v>
      </c>
      <c r="G76" s="26"/>
    </row>
    <row r="77" spans="1:7" ht="31.5" customHeight="1">
      <c r="A77" s="19" t="s">
        <v>187</v>
      </c>
      <c r="B77" s="4" t="s">
        <v>57</v>
      </c>
      <c r="C77" s="4" t="s">
        <v>65</v>
      </c>
      <c r="D77" s="4" t="s">
        <v>188</v>
      </c>
      <c r="E77" s="4"/>
      <c r="F77" s="36">
        <f>F78</f>
        <v>11276725</v>
      </c>
      <c r="G77" s="26"/>
    </row>
    <row r="78" spans="1:7" ht="30.75" customHeight="1">
      <c r="A78" s="20" t="s">
        <v>178</v>
      </c>
      <c r="B78" s="4" t="s">
        <v>57</v>
      </c>
      <c r="C78" s="4" t="s">
        <v>65</v>
      </c>
      <c r="D78" s="4" t="s">
        <v>188</v>
      </c>
      <c r="E78" s="4" t="s">
        <v>177</v>
      </c>
      <c r="F78" s="36">
        <v>11276725</v>
      </c>
      <c r="G78" s="26"/>
    </row>
    <row r="79" spans="1:7" ht="52.5" customHeight="1">
      <c r="A79" s="19" t="s">
        <v>179</v>
      </c>
      <c r="B79" s="4" t="s">
        <v>57</v>
      </c>
      <c r="C79" s="4" t="s">
        <v>65</v>
      </c>
      <c r="D79" s="4" t="s">
        <v>189</v>
      </c>
      <c r="E79" s="4"/>
      <c r="F79" s="36">
        <f>F80</f>
        <v>7268107.3799999999</v>
      </c>
      <c r="G79" s="26"/>
    </row>
    <row r="80" spans="1:7" ht="31.5" customHeight="1">
      <c r="A80" s="20" t="s">
        <v>178</v>
      </c>
      <c r="B80" s="4" t="s">
        <v>57</v>
      </c>
      <c r="C80" s="4" t="s">
        <v>65</v>
      </c>
      <c r="D80" s="4" t="s">
        <v>189</v>
      </c>
      <c r="E80" s="4" t="s">
        <v>177</v>
      </c>
      <c r="F80" s="36">
        <f>4280945+2987162.38</f>
        <v>7268107.3799999999</v>
      </c>
      <c r="G80" s="26"/>
    </row>
    <row r="81" spans="1:7" ht="56.25" customHeight="1">
      <c r="A81" s="20" t="s">
        <v>17</v>
      </c>
      <c r="B81" s="4" t="s">
        <v>57</v>
      </c>
      <c r="C81" s="4" t="s">
        <v>65</v>
      </c>
      <c r="D81" s="4" t="s">
        <v>199</v>
      </c>
      <c r="E81" s="4"/>
      <c r="F81" s="36">
        <f>F82</f>
        <v>245000</v>
      </c>
      <c r="G81" s="26"/>
    </row>
    <row r="82" spans="1:7" ht="31.5" customHeight="1">
      <c r="A82" s="20" t="s">
        <v>178</v>
      </c>
      <c r="B82" s="4" t="s">
        <v>57</v>
      </c>
      <c r="C82" s="4" t="s">
        <v>65</v>
      </c>
      <c r="D82" s="4" t="s">
        <v>199</v>
      </c>
      <c r="E82" s="4" t="s">
        <v>177</v>
      </c>
      <c r="F82" s="36">
        <v>245000</v>
      </c>
      <c r="G82" s="26"/>
    </row>
    <row r="83" spans="1:7" ht="15.75" customHeight="1">
      <c r="A83" s="17" t="s">
        <v>24</v>
      </c>
      <c r="B83" s="3" t="s">
        <v>66</v>
      </c>
      <c r="C83" s="3"/>
      <c r="D83" s="3"/>
      <c r="E83" s="3"/>
      <c r="F83" s="38">
        <f>F84</f>
        <v>268300</v>
      </c>
      <c r="G83" s="24"/>
    </row>
    <row r="84" spans="1:7" ht="19.5" customHeight="1">
      <c r="A84" s="17" t="s">
        <v>25</v>
      </c>
      <c r="B84" s="3" t="s">
        <v>66</v>
      </c>
      <c r="C84" s="3" t="s">
        <v>67</v>
      </c>
      <c r="D84" s="3"/>
      <c r="E84" s="3"/>
      <c r="F84" s="38">
        <f>F88+F90</f>
        <v>268300</v>
      </c>
      <c r="G84" s="24"/>
    </row>
    <row r="85" spans="1:7" ht="55.5" customHeight="1">
      <c r="A85" s="17" t="s">
        <v>209</v>
      </c>
      <c r="B85" s="4" t="s">
        <v>66</v>
      </c>
      <c r="C85" s="4" t="s">
        <v>67</v>
      </c>
      <c r="D85" s="4" t="s">
        <v>62</v>
      </c>
      <c r="E85" s="3"/>
      <c r="F85" s="36">
        <f>F86</f>
        <v>268300</v>
      </c>
      <c r="G85" s="27"/>
    </row>
    <row r="86" spans="1:7" ht="44.25" customHeight="1">
      <c r="A86" s="18" t="s">
        <v>211</v>
      </c>
      <c r="B86" s="4" t="s">
        <v>66</v>
      </c>
      <c r="C86" s="4" t="s">
        <v>67</v>
      </c>
      <c r="D86" s="4" t="s">
        <v>69</v>
      </c>
      <c r="E86" s="3"/>
      <c r="F86" s="36">
        <f>F87</f>
        <v>268300</v>
      </c>
      <c r="G86" s="27"/>
    </row>
    <row r="87" spans="1:7" ht="53.25" customHeight="1">
      <c r="A87" s="19" t="s">
        <v>26</v>
      </c>
      <c r="B87" s="4" t="s">
        <v>66</v>
      </c>
      <c r="C87" s="4" t="s">
        <v>67</v>
      </c>
      <c r="D87" s="4" t="s">
        <v>113</v>
      </c>
      <c r="E87" s="4"/>
      <c r="F87" s="36">
        <f>F88+F90</f>
        <v>268300</v>
      </c>
      <c r="G87" s="27"/>
    </row>
    <row r="88" spans="1:7" ht="54" customHeight="1">
      <c r="A88" s="20" t="s">
        <v>13</v>
      </c>
      <c r="B88" s="4" t="s">
        <v>66</v>
      </c>
      <c r="C88" s="4" t="s">
        <v>67</v>
      </c>
      <c r="D88" s="4" t="s">
        <v>113</v>
      </c>
      <c r="E88" s="6">
        <v>100</v>
      </c>
      <c r="F88" s="36">
        <v>244125</v>
      </c>
      <c r="G88" s="27">
        <f t="shared" ref="G88:G90" si="0">F88</f>
        <v>244125</v>
      </c>
    </row>
    <row r="89" spans="1:7" ht="54.75" customHeight="1">
      <c r="A89" s="19" t="s">
        <v>26</v>
      </c>
      <c r="B89" s="4" t="s">
        <v>66</v>
      </c>
      <c r="C89" s="4" t="s">
        <v>67</v>
      </c>
      <c r="D89" s="4" t="s">
        <v>113</v>
      </c>
      <c r="E89" s="6"/>
      <c r="F89" s="36">
        <f>F90</f>
        <v>24175</v>
      </c>
      <c r="G89" s="27"/>
    </row>
    <row r="90" spans="1:7" ht="18" customHeight="1">
      <c r="A90" s="20" t="s">
        <v>23</v>
      </c>
      <c r="B90" s="4" t="s">
        <v>66</v>
      </c>
      <c r="C90" s="4" t="s">
        <v>67</v>
      </c>
      <c r="D90" s="4" t="s">
        <v>113</v>
      </c>
      <c r="E90" s="6">
        <v>200</v>
      </c>
      <c r="F90" s="36">
        <v>24175</v>
      </c>
      <c r="G90" s="27">
        <f t="shared" si="0"/>
        <v>24175</v>
      </c>
    </row>
    <row r="91" spans="1:7" ht="26.25">
      <c r="A91" s="17" t="s">
        <v>27</v>
      </c>
      <c r="B91" s="3" t="s">
        <v>67</v>
      </c>
      <c r="C91" s="3"/>
      <c r="D91" s="3"/>
      <c r="E91" s="3"/>
      <c r="F91" s="38">
        <f>F92</f>
        <v>1088800</v>
      </c>
      <c r="G91" s="25"/>
    </row>
    <row r="92" spans="1:7" ht="30.75" customHeight="1">
      <c r="A92" s="17" t="s">
        <v>28</v>
      </c>
      <c r="B92" s="3" t="s">
        <v>67</v>
      </c>
      <c r="C92" s="3" t="s">
        <v>68</v>
      </c>
      <c r="D92" s="3"/>
      <c r="E92" s="3"/>
      <c r="F92" s="38">
        <f>F96+F99</f>
        <v>1088800</v>
      </c>
      <c r="G92" s="28"/>
    </row>
    <row r="93" spans="1:7" ht="54.75" customHeight="1">
      <c r="A93" s="17" t="s">
        <v>214</v>
      </c>
      <c r="B93" s="3" t="s">
        <v>67</v>
      </c>
      <c r="C93" s="3" t="s">
        <v>68</v>
      </c>
      <c r="D93" s="3" t="s">
        <v>170</v>
      </c>
      <c r="E93" s="3"/>
      <c r="F93" s="38">
        <f>F96+F99</f>
        <v>1088800</v>
      </c>
      <c r="G93" s="28"/>
    </row>
    <row r="94" spans="1:7" ht="55.5" customHeight="1">
      <c r="A94" s="17" t="s">
        <v>164</v>
      </c>
      <c r="B94" s="4" t="s">
        <v>67</v>
      </c>
      <c r="C94" s="4" t="s">
        <v>68</v>
      </c>
      <c r="D94" s="4" t="s">
        <v>171</v>
      </c>
      <c r="E94" s="4"/>
      <c r="F94" s="36">
        <f>F95</f>
        <v>230000</v>
      </c>
      <c r="G94" s="28"/>
    </row>
    <row r="95" spans="1:7" ht="51.75" customHeight="1">
      <c r="A95" s="19" t="s">
        <v>167</v>
      </c>
      <c r="B95" s="4" t="s">
        <v>67</v>
      </c>
      <c r="C95" s="4" t="s">
        <v>68</v>
      </c>
      <c r="D95" s="4" t="s">
        <v>166</v>
      </c>
      <c r="E95" s="4"/>
      <c r="F95" s="36">
        <f>F96</f>
        <v>230000</v>
      </c>
      <c r="G95" s="28"/>
    </row>
    <row r="96" spans="1:7" ht="26.25">
      <c r="A96" s="20" t="s">
        <v>19</v>
      </c>
      <c r="B96" s="4" t="s">
        <v>67</v>
      </c>
      <c r="C96" s="4" t="s">
        <v>68</v>
      </c>
      <c r="D96" s="4" t="s">
        <v>166</v>
      </c>
      <c r="E96" s="4">
        <v>200</v>
      </c>
      <c r="F96" s="36">
        <v>230000</v>
      </c>
      <c r="G96" s="28"/>
    </row>
    <row r="97" spans="1:7" ht="27.75" customHeight="1">
      <c r="A97" s="17" t="s">
        <v>165</v>
      </c>
      <c r="B97" s="4" t="s">
        <v>67</v>
      </c>
      <c r="C97" s="4" t="s">
        <v>68</v>
      </c>
      <c r="D97" s="4" t="s">
        <v>169</v>
      </c>
      <c r="E97" s="4"/>
      <c r="F97" s="36">
        <f>F98</f>
        <v>858800</v>
      </c>
      <c r="G97" s="26"/>
    </row>
    <row r="98" spans="1:7" ht="26.25">
      <c r="A98" s="12" t="s">
        <v>162</v>
      </c>
      <c r="B98" s="4" t="s">
        <v>67</v>
      </c>
      <c r="C98" s="4" t="s">
        <v>68</v>
      </c>
      <c r="D98" s="4" t="s">
        <v>168</v>
      </c>
      <c r="E98" s="4"/>
      <c r="F98" s="36">
        <f>F99</f>
        <v>858800</v>
      </c>
      <c r="G98" s="26"/>
    </row>
    <row r="99" spans="1:7">
      <c r="A99" s="10" t="s">
        <v>161</v>
      </c>
      <c r="B99" s="4" t="s">
        <v>67</v>
      </c>
      <c r="C99" s="4" t="s">
        <v>68</v>
      </c>
      <c r="D99" s="4" t="s">
        <v>168</v>
      </c>
      <c r="E99" s="4" t="s">
        <v>163</v>
      </c>
      <c r="F99" s="36">
        <v>858800</v>
      </c>
      <c r="G99" s="26"/>
    </row>
    <row r="100" spans="1:7">
      <c r="A100" s="18" t="s">
        <v>29</v>
      </c>
      <c r="B100" s="3" t="s">
        <v>58</v>
      </c>
      <c r="C100" s="3"/>
      <c r="D100" s="3"/>
      <c r="E100" s="3"/>
      <c r="F100" s="38">
        <f>F101+F106+F120+F127</f>
        <v>22406575.829999998</v>
      </c>
      <c r="G100" s="26"/>
    </row>
    <row r="101" spans="1:7">
      <c r="A101" s="18" t="s">
        <v>51</v>
      </c>
      <c r="B101" s="3" t="s">
        <v>58</v>
      </c>
      <c r="C101" s="3" t="s">
        <v>97</v>
      </c>
      <c r="D101" s="3"/>
      <c r="E101" s="3"/>
      <c r="F101" s="38">
        <f>F105</f>
        <v>518859</v>
      </c>
      <c r="G101" s="26"/>
    </row>
    <row r="102" spans="1:7" ht="54.75" customHeight="1">
      <c r="A102" s="17" t="s">
        <v>217</v>
      </c>
      <c r="B102" s="4" t="s">
        <v>58</v>
      </c>
      <c r="C102" s="4" t="s">
        <v>97</v>
      </c>
      <c r="D102" s="4" t="s">
        <v>98</v>
      </c>
      <c r="E102" s="4"/>
      <c r="F102" s="36">
        <f>F103</f>
        <v>518859</v>
      </c>
      <c r="G102" s="26"/>
    </row>
    <row r="103" spans="1:7" ht="42" customHeight="1">
      <c r="A103" s="17" t="s">
        <v>99</v>
      </c>
      <c r="B103" s="4" t="s">
        <v>58</v>
      </c>
      <c r="C103" s="4" t="s">
        <v>97</v>
      </c>
      <c r="D103" s="4" t="s">
        <v>100</v>
      </c>
      <c r="E103" s="4"/>
      <c r="F103" s="36">
        <f>F105</f>
        <v>518859</v>
      </c>
      <c r="G103" s="26"/>
    </row>
    <row r="104" spans="1:7" ht="41.25" customHeight="1">
      <c r="A104" s="19" t="s">
        <v>238</v>
      </c>
      <c r="B104" s="4" t="s">
        <v>58</v>
      </c>
      <c r="C104" s="4" t="s">
        <v>97</v>
      </c>
      <c r="D104" s="4" t="s">
        <v>115</v>
      </c>
      <c r="E104" s="4"/>
      <c r="F104" s="36">
        <f>F105</f>
        <v>518859</v>
      </c>
      <c r="G104" s="29"/>
    </row>
    <row r="105" spans="1:7" ht="26.25">
      <c r="A105" s="20" t="s">
        <v>19</v>
      </c>
      <c r="B105" s="4" t="s">
        <v>58</v>
      </c>
      <c r="C105" s="4" t="s">
        <v>97</v>
      </c>
      <c r="D105" s="4" t="s">
        <v>115</v>
      </c>
      <c r="E105" s="4">
        <v>200</v>
      </c>
      <c r="F105" s="36">
        <v>518859</v>
      </c>
      <c r="G105" s="29">
        <f>F105</f>
        <v>518859</v>
      </c>
    </row>
    <row r="106" spans="1:7">
      <c r="A106" s="17" t="s">
        <v>30</v>
      </c>
      <c r="B106" s="3" t="s">
        <v>58</v>
      </c>
      <c r="C106" s="3" t="s">
        <v>68</v>
      </c>
      <c r="D106" s="4"/>
      <c r="E106" s="4"/>
      <c r="F106" s="38">
        <f>F108+F111</f>
        <v>21782900.219999999</v>
      </c>
      <c r="G106" s="26"/>
    </row>
    <row r="107" spans="1:7" ht="78.75" customHeight="1">
      <c r="A107" s="17" t="s">
        <v>218</v>
      </c>
      <c r="B107" s="4" t="s">
        <v>58</v>
      </c>
      <c r="C107" s="4" t="s">
        <v>68</v>
      </c>
      <c r="D107" s="4" t="s">
        <v>101</v>
      </c>
      <c r="E107" s="4"/>
      <c r="F107" s="36">
        <f>F109+F111</f>
        <v>21782900.219999999</v>
      </c>
      <c r="G107" s="26"/>
    </row>
    <row r="108" spans="1:7" ht="26.25">
      <c r="A108" s="17" t="s">
        <v>105</v>
      </c>
      <c r="B108" s="4" t="s">
        <v>58</v>
      </c>
      <c r="C108" s="4" t="s">
        <v>68</v>
      </c>
      <c r="D108" s="4" t="s">
        <v>102</v>
      </c>
      <c r="E108" s="4"/>
      <c r="F108" s="36">
        <f>F110</f>
        <v>800000</v>
      </c>
      <c r="G108" s="26"/>
    </row>
    <row r="109" spans="1:7" ht="41.25" customHeight="1">
      <c r="A109" s="19" t="s">
        <v>103</v>
      </c>
      <c r="B109" s="4" t="s">
        <v>58</v>
      </c>
      <c r="C109" s="4" t="s">
        <v>68</v>
      </c>
      <c r="D109" s="4" t="s">
        <v>104</v>
      </c>
      <c r="E109" s="4"/>
      <c r="F109" s="36">
        <f>F110</f>
        <v>800000</v>
      </c>
      <c r="G109" s="26"/>
    </row>
    <row r="110" spans="1:7" ht="26.25">
      <c r="A110" s="20" t="s">
        <v>19</v>
      </c>
      <c r="B110" s="4" t="s">
        <v>58</v>
      </c>
      <c r="C110" s="4" t="s">
        <v>68</v>
      </c>
      <c r="D110" s="4" t="s">
        <v>104</v>
      </c>
      <c r="E110" s="4" t="s">
        <v>61</v>
      </c>
      <c r="F110" s="36">
        <v>800000</v>
      </c>
      <c r="G110" s="26"/>
    </row>
    <row r="111" spans="1:7" ht="30" customHeight="1">
      <c r="A111" s="17" t="s">
        <v>106</v>
      </c>
      <c r="B111" s="4" t="s">
        <v>58</v>
      </c>
      <c r="C111" s="4" t="s">
        <v>68</v>
      </c>
      <c r="D111" s="4" t="s">
        <v>107</v>
      </c>
      <c r="E111" s="4"/>
      <c r="F111" s="36">
        <f>F113+F115+F117+F119</f>
        <v>20982900.219999999</v>
      </c>
      <c r="G111" s="26"/>
    </row>
    <row r="112" spans="1:7" ht="42" customHeight="1">
      <c r="A112" s="19" t="s">
        <v>103</v>
      </c>
      <c r="B112" s="4" t="s">
        <v>58</v>
      </c>
      <c r="C112" s="4" t="s">
        <v>68</v>
      </c>
      <c r="D112" s="4" t="s">
        <v>108</v>
      </c>
      <c r="E112" s="4"/>
      <c r="F112" s="36">
        <f>F113</f>
        <v>50000</v>
      </c>
      <c r="G112" s="26"/>
    </row>
    <row r="113" spans="1:7" ht="26.25">
      <c r="A113" s="20" t="s">
        <v>19</v>
      </c>
      <c r="B113" s="4" t="s">
        <v>58</v>
      </c>
      <c r="C113" s="4" t="s">
        <v>68</v>
      </c>
      <c r="D113" s="4" t="s">
        <v>108</v>
      </c>
      <c r="E113" s="4" t="s">
        <v>61</v>
      </c>
      <c r="F113" s="36">
        <v>50000</v>
      </c>
      <c r="G113" s="26"/>
    </row>
    <row r="114" spans="1:7" ht="51.75">
      <c r="A114" s="20" t="s">
        <v>219</v>
      </c>
      <c r="B114" s="4" t="s">
        <v>58</v>
      </c>
      <c r="C114" s="4" t="s">
        <v>68</v>
      </c>
      <c r="D114" s="4" t="s">
        <v>222</v>
      </c>
      <c r="E114" s="4"/>
      <c r="F114" s="36">
        <v>14493952.93</v>
      </c>
      <c r="G114" s="26"/>
    </row>
    <row r="115" spans="1:7" ht="26.25">
      <c r="A115" s="20" t="s">
        <v>19</v>
      </c>
      <c r="B115" s="4" t="s">
        <v>58</v>
      </c>
      <c r="C115" s="4" t="s">
        <v>68</v>
      </c>
      <c r="D115" s="4" t="s">
        <v>222</v>
      </c>
      <c r="E115" s="4" t="s">
        <v>61</v>
      </c>
      <c r="F115" s="36">
        <v>14493952.93</v>
      </c>
      <c r="G115" s="29">
        <f>F115</f>
        <v>14493952.93</v>
      </c>
    </row>
    <row r="116" spans="1:7" ht="58.5" customHeight="1">
      <c r="A116" s="20" t="s">
        <v>220</v>
      </c>
      <c r="B116" s="4" t="s">
        <v>58</v>
      </c>
      <c r="C116" s="4" t="s">
        <v>68</v>
      </c>
      <c r="D116" s="4" t="s">
        <v>221</v>
      </c>
      <c r="E116" s="4"/>
      <c r="F116" s="36">
        <f>F117</f>
        <v>762850</v>
      </c>
      <c r="G116" s="26"/>
    </row>
    <row r="117" spans="1:7" ht="26.25">
      <c r="A117" s="20" t="s">
        <v>19</v>
      </c>
      <c r="B117" s="4" t="s">
        <v>58</v>
      </c>
      <c r="C117" s="4" t="s">
        <v>68</v>
      </c>
      <c r="D117" s="4" t="s">
        <v>221</v>
      </c>
      <c r="E117" s="4" t="s">
        <v>61</v>
      </c>
      <c r="F117" s="36">
        <v>762850</v>
      </c>
      <c r="G117" s="26"/>
    </row>
    <row r="118" spans="1:7" ht="39">
      <c r="A118" s="19" t="s">
        <v>103</v>
      </c>
      <c r="B118" s="4" t="s">
        <v>58</v>
      </c>
      <c r="C118" s="4" t="s">
        <v>68</v>
      </c>
      <c r="D118" s="4" t="s">
        <v>104</v>
      </c>
      <c r="E118" s="4"/>
      <c r="F118" s="36">
        <f>F119</f>
        <v>5676097.2899999991</v>
      </c>
      <c r="G118" s="26"/>
    </row>
    <row r="119" spans="1:7" ht="26.25">
      <c r="A119" s="19" t="s">
        <v>178</v>
      </c>
      <c r="B119" s="4" t="s">
        <v>58</v>
      </c>
      <c r="C119" s="4" t="s">
        <v>68</v>
      </c>
      <c r="D119" s="4" t="s">
        <v>104</v>
      </c>
      <c r="E119" s="4" t="s">
        <v>177</v>
      </c>
      <c r="F119" s="36">
        <f>4995648.02+680449.27</f>
        <v>5676097.2899999991</v>
      </c>
      <c r="G119" s="26"/>
    </row>
    <row r="120" spans="1:7">
      <c r="A120" s="18" t="s">
        <v>31</v>
      </c>
      <c r="B120" s="3" t="s">
        <v>58</v>
      </c>
      <c r="C120" s="3" t="s">
        <v>86</v>
      </c>
      <c r="D120" s="3"/>
      <c r="E120" s="3"/>
      <c r="F120" s="38">
        <f>F124+F126</f>
        <v>4816.6099999999997</v>
      </c>
      <c r="G120" s="26"/>
    </row>
    <row r="121" spans="1:7" ht="57" customHeight="1">
      <c r="A121" s="17" t="s">
        <v>209</v>
      </c>
      <c r="B121" s="4" t="s">
        <v>58</v>
      </c>
      <c r="C121" s="4" t="s">
        <v>86</v>
      </c>
      <c r="D121" s="4" t="s">
        <v>62</v>
      </c>
      <c r="E121" s="4"/>
      <c r="F121" s="36">
        <f>F122</f>
        <v>4816.6099999999997</v>
      </c>
      <c r="G121" s="26"/>
    </row>
    <row r="122" spans="1:7" ht="39.75" customHeight="1">
      <c r="A122" s="33" t="s">
        <v>186</v>
      </c>
      <c r="B122" s="4" t="s">
        <v>58</v>
      </c>
      <c r="C122" s="4" t="s">
        <v>86</v>
      </c>
      <c r="D122" s="4" t="s">
        <v>131</v>
      </c>
      <c r="E122" s="4"/>
      <c r="F122" s="36">
        <f>F124+F126</f>
        <v>4816.6099999999997</v>
      </c>
      <c r="G122" s="26"/>
    </row>
    <row r="123" spans="1:7" ht="39.75" customHeight="1">
      <c r="A123" s="20" t="s">
        <v>32</v>
      </c>
      <c r="B123" s="6" t="s">
        <v>58</v>
      </c>
      <c r="C123" s="6" t="s">
        <v>86</v>
      </c>
      <c r="D123" s="6" t="s">
        <v>223</v>
      </c>
      <c r="E123" s="6"/>
      <c r="F123" s="36">
        <f>F124</f>
        <v>4566.28</v>
      </c>
      <c r="G123" s="27"/>
    </row>
    <row r="124" spans="1:7" ht="26.25">
      <c r="A124" s="20" t="s">
        <v>178</v>
      </c>
      <c r="B124" s="6" t="s">
        <v>58</v>
      </c>
      <c r="C124" s="6" t="s">
        <v>86</v>
      </c>
      <c r="D124" s="6" t="s">
        <v>223</v>
      </c>
      <c r="E124" s="6" t="s">
        <v>177</v>
      </c>
      <c r="F124" s="36">
        <v>4566.28</v>
      </c>
      <c r="G124" s="27">
        <f>F124</f>
        <v>4566.28</v>
      </c>
    </row>
    <row r="125" spans="1:7" ht="53.25" customHeight="1">
      <c r="A125" s="20" t="s">
        <v>33</v>
      </c>
      <c r="B125" s="4" t="s">
        <v>58</v>
      </c>
      <c r="C125" s="4" t="s">
        <v>86</v>
      </c>
      <c r="D125" s="4" t="s">
        <v>176</v>
      </c>
      <c r="E125" s="4"/>
      <c r="F125" s="36">
        <f>F126</f>
        <v>250.33</v>
      </c>
      <c r="G125" s="26"/>
    </row>
    <row r="126" spans="1:7" ht="26.25">
      <c r="A126" s="20" t="s">
        <v>178</v>
      </c>
      <c r="B126" s="6" t="s">
        <v>58</v>
      </c>
      <c r="C126" s="6" t="s">
        <v>86</v>
      </c>
      <c r="D126" s="4" t="s">
        <v>176</v>
      </c>
      <c r="E126" s="4" t="s">
        <v>177</v>
      </c>
      <c r="F126" s="36">
        <v>250.33</v>
      </c>
      <c r="G126" s="26"/>
    </row>
    <row r="127" spans="1:7">
      <c r="A127" s="18" t="s">
        <v>224</v>
      </c>
      <c r="B127" s="34" t="s">
        <v>58</v>
      </c>
      <c r="C127" s="34" t="s">
        <v>145</v>
      </c>
      <c r="D127" s="3"/>
      <c r="E127" s="3"/>
      <c r="F127" s="38">
        <f>F128</f>
        <v>100000</v>
      </c>
      <c r="G127" s="26"/>
    </row>
    <row r="128" spans="1:7" ht="64.5">
      <c r="A128" s="18" t="s">
        <v>215</v>
      </c>
      <c r="B128" s="34" t="s">
        <v>58</v>
      </c>
      <c r="C128" s="34" t="s">
        <v>145</v>
      </c>
      <c r="D128" s="3" t="s">
        <v>92</v>
      </c>
      <c r="E128" s="3"/>
      <c r="F128" s="38">
        <f>F129</f>
        <v>100000</v>
      </c>
      <c r="G128" s="26"/>
    </row>
    <row r="129" spans="1:7" ht="39">
      <c r="A129" s="20" t="s">
        <v>225</v>
      </c>
      <c r="B129" s="6" t="s">
        <v>58</v>
      </c>
      <c r="C129" s="6" t="s">
        <v>145</v>
      </c>
      <c r="D129" s="4" t="s">
        <v>228</v>
      </c>
      <c r="E129" s="4"/>
      <c r="F129" s="36">
        <f>F131</f>
        <v>100000</v>
      </c>
      <c r="G129" s="26"/>
    </row>
    <row r="130" spans="1:7" ht="26.25">
      <c r="A130" s="37" t="s">
        <v>226</v>
      </c>
      <c r="B130" s="6" t="s">
        <v>58</v>
      </c>
      <c r="C130" s="6" t="s">
        <v>145</v>
      </c>
      <c r="D130" s="4" t="s">
        <v>227</v>
      </c>
      <c r="E130" s="4"/>
      <c r="F130" s="36">
        <f>F131</f>
        <v>100000</v>
      </c>
      <c r="G130" s="26"/>
    </row>
    <row r="131" spans="1:7" ht="26.25">
      <c r="A131" s="20" t="s">
        <v>19</v>
      </c>
      <c r="B131" s="6" t="s">
        <v>58</v>
      </c>
      <c r="C131" s="6" t="s">
        <v>145</v>
      </c>
      <c r="D131" s="4" t="s">
        <v>227</v>
      </c>
      <c r="E131" s="4" t="s">
        <v>61</v>
      </c>
      <c r="F131" s="36">
        <v>100000</v>
      </c>
      <c r="G131" s="26"/>
    </row>
    <row r="132" spans="1:7">
      <c r="A132" s="17" t="s">
        <v>46</v>
      </c>
      <c r="B132" s="3" t="s">
        <v>97</v>
      </c>
      <c r="C132" s="3"/>
      <c r="D132" s="3"/>
      <c r="E132" s="3"/>
      <c r="F132" s="38">
        <f>F134+F142+F157</f>
        <v>13908282.620000001</v>
      </c>
      <c r="G132" s="26"/>
    </row>
    <row r="133" spans="1:7">
      <c r="A133" s="17" t="s">
        <v>47</v>
      </c>
      <c r="B133" s="3" t="s">
        <v>97</v>
      </c>
      <c r="C133" s="3" t="s">
        <v>57</v>
      </c>
      <c r="D133" s="3"/>
      <c r="E133" s="3"/>
      <c r="F133" s="38">
        <f>F137+F139+F141</f>
        <v>1069131.1499999999</v>
      </c>
      <c r="G133" s="24"/>
    </row>
    <row r="134" spans="1:7" ht="52.5" customHeight="1">
      <c r="A134" s="17" t="s">
        <v>212</v>
      </c>
      <c r="B134" s="3" t="s">
        <v>97</v>
      </c>
      <c r="C134" s="3" t="s">
        <v>57</v>
      </c>
      <c r="D134" s="3" t="s">
        <v>110</v>
      </c>
      <c r="E134" s="3"/>
      <c r="F134" s="38">
        <f>F137+F139+F141</f>
        <v>1069131.1499999999</v>
      </c>
      <c r="G134" s="24"/>
    </row>
    <row r="135" spans="1:7" ht="26.25">
      <c r="A135" s="17" t="s">
        <v>122</v>
      </c>
      <c r="B135" s="4" t="s">
        <v>97</v>
      </c>
      <c r="C135" s="4" t="s">
        <v>57</v>
      </c>
      <c r="D135" s="4" t="s">
        <v>174</v>
      </c>
      <c r="E135" s="4"/>
      <c r="F135" s="36">
        <f>F137+F139+F141</f>
        <v>1069131.1499999999</v>
      </c>
      <c r="G135" s="27"/>
    </row>
    <row r="136" spans="1:7" ht="26.25">
      <c r="A136" s="19" t="s">
        <v>121</v>
      </c>
      <c r="B136" s="4" t="s">
        <v>97</v>
      </c>
      <c r="C136" s="4" t="s">
        <v>57</v>
      </c>
      <c r="D136" s="4" t="s">
        <v>198</v>
      </c>
      <c r="E136" s="4"/>
      <c r="F136" s="36">
        <f>F137</f>
        <v>50000</v>
      </c>
      <c r="G136" s="27"/>
    </row>
    <row r="137" spans="1:7" ht="26.25">
      <c r="A137" s="20" t="s">
        <v>19</v>
      </c>
      <c r="B137" s="4" t="s">
        <v>97</v>
      </c>
      <c r="C137" s="4" t="s">
        <v>57</v>
      </c>
      <c r="D137" s="4" t="s">
        <v>197</v>
      </c>
      <c r="E137" s="4" t="s">
        <v>61</v>
      </c>
      <c r="F137" s="36">
        <v>50000</v>
      </c>
      <c r="G137" s="27"/>
    </row>
    <row r="138" spans="1:7" ht="38.25" customHeight="1">
      <c r="A138" s="20" t="s">
        <v>48</v>
      </c>
      <c r="B138" s="4" t="s">
        <v>97</v>
      </c>
      <c r="C138" s="4" t="s">
        <v>57</v>
      </c>
      <c r="D138" s="4" t="s">
        <v>123</v>
      </c>
      <c r="E138" s="4"/>
      <c r="F138" s="36">
        <f>F139</f>
        <v>429359.95</v>
      </c>
      <c r="G138" s="27"/>
    </row>
    <row r="139" spans="1:7" ht="26.25">
      <c r="A139" s="20" t="s">
        <v>19</v>
      </c>
      <c r="B139" s="4" t="s">
        <v>97</v>
      </c>
      <c r="C139" s="4" t="s">
        <v>57</v>
      </c>
      <c r="D139" s="4" t="s">
        <v>123</v>
      </c>
      <c r="E139" s="4" t="s">
        <v>61</v>
      </c>
      <c r="F139" s="36">
        <v>429359.95</v>
      </c>
      <c r="G139" s="27">
        <f>F139</f>
        <v>429359.95</v>
      </c>
    </row>
    <row r="140" spans="1:7" ht="44.25" customHeight="1">
      <c r="A140" s="19" t="s">
        <v>185</v>
      </c>
      <c r="B140" s="4" t="s">
        <v>97</v>
      </c>
      <c r="C140" s="4" t="s">
        <v>57</v>
      </c>
      <c r="D140" s="4" t="s">
        <v>124</v>
      </c>
      <c r="E140" s="4"/>
      <c r="F140" s="36">
        <f>F141</f>
        <v>589771.19999999995</v>
      </c>
      <c r="G140" s="27"/>
    </row>
    <row r="141" spans="1:7" ht="26.25">
      <c r="A141" s="20" t="s">
        <v>19</v>
      </c>
      <c r="B141" s="4" t="s">
        <v>97</v>
      </c>
      <c r="C141" s="4" t="s">
        <v>57</v>
      </c>
      <c r="D141" s="4" t="s">
        <v>124</v>
      </c>
      <c r="E141" s="4" t="s">
        <v>61</v>
      </c>
      <c r="F141" s="36">
        <v>589771.19999999995</v>
      </c>
      <c r="G141" s="24"/>
    </row>
    <row r="142" spans="1:7">
      <c r="A142" s="17" t="s">
        <v>49</v>
      </c>
      <c r="B142" s="3" t="s">
        <v>97</v>
      </c>
      <c r="C142" s="3" t="s">
        <v>66</v>
      </c>
      <c r="D142" s="3"/>
      <c r="E142" s="3"/>
      <c r="F142" s="38">
        <f>F146+F148+F150+F152+F156</f>
        <v>6338588.5899999999</v>
      </c>
      <c r="G142" s="24"/>
    </row>
    <row r="143" spans="1:7" ht="51.75" customHeight="1">
      <c r="A143" s="17" t="s">
        <v>212</v>
      </c>
      <c r="B143" s="3" t="s">
        <v>97</v>
      </c>
      <c r="C143" s="3" t="s">
        <v>66</v>
      </c>
      <c r="D143" s="3" t="s">
        <v>110</v>
      </c>
      <c r="E143" s="3"/>
      <c r="F143" s="38">
        <f>F144</f>
        <v>5154406</v>
      </c>
      <c r="G143" s="26"/>
    </row>
    <row r="144" spans="1:7" ht="64.5" customHeight="1">
      <c r="A144" s="17" t="s">
        <v>111</v>
      </c>
      <c r="B144" s="4" t="s">
        <v>97</v>
      </c>
      <c r="C144" s="4" t="s">
        <v>66</v>
      </c>
      <c r="D144" s="4" t="s">
        <v>112</v>
      </c>
      <c r="E144" s="4"/>
      <c r="F144" s="36">
        <f>F146+F148+F150+F152</f>
        <v>5154406</v>
      </c>
      <c r="G144" s="26"/>
    </row>
    <row r="145" spans="1:7" ht="29.25" customHeight="1">
      <c r="A145" s="32" t="s">
        <v>93</v>
      </c>
      <c r="B145" s="4" t="s">
        <v>97</v>
      </c>
      <c r="C145" s="4" t="s">
        <v>66</v>
      </c>
      <c r="D145" s="4" t="s">
        <v>229</v>
      </c>
      <c r="E145" s="4"/>
      <c r="F145" s="36">
        <f>F146</f>
        <v>1104406</v>
      </c>
      <c r="G145" s="26"/>
    </row>
    <row r="146" spans="1:7" ht="30" customHeight="1">
      <c r="A146" s="20" t="s">
        <v>19</v>
      </c>
      <c r="B146" s="4" t="s">
        <v>97</v>
      </c>
      <c r="C146" s="4" t="s">
        <v>66</v>
      </c>
      <c r="D146" s="4" t="s">
        <v>229</v>
      </c>
      <c r="E146" s="4" t="s">
        <v>61</v>
      </c>
      <c r="F146" s="36">
        <f>954406+150000</f>
        <v>1104406</v>
      </c>
      <c r="G146" s="26"/>
    </row>
    <row r="147" spans="1:7" ht="26.25">
      <c r="A147" s="19" t="s">
        <v>121</v>
      </c>
      <c r="B147" s="4" t="s">
        <v>97</v>
      </c>
      <c r="C147" s="4" t="s">
        <v>66</v>
      </c>
      <c r="D147" s="4" t="s">
        <v>120</v>
      </c>
      <c r="E147" s="4"/>
      <c r="F147" s="36">
        <f>F148</f>
        <v>1178898.3500000001</v>
      </c>
      <c r="G147" s="26"/>
    </row>
    <row r="148" spans="1:7" ht="26.25">
      <c r="A148" s="20" t="s">
        <v>19</v>
      </c>
      <c r="B148" s="4" t="s">
        <v>97</v>
      </c>
      <c r="C148" s="4" t="s">
        <v>66</v>
      </c>
      <c r="D148" s="4" t="s">
        <v>120</v>
      </c>
      <c r="E148" s="4" t="s">
        <v>61</v>
      </c>
      <c r="F148" s="36">
        <f>1500000-321101.65</f>
        <v>1178898.3500000001</v>
      </c>
      <c r="G148" s="26"/>
    </row>
    <row r="149" spans="1:7" ht="55.5" customHeight="1">
      <c r="A149" s="8" t="s">
        <v>116</v>
      </c>
      <c r="B149" s="4" t="s">
        <v>97</v>
      </c>
      <c r="C149" s="4" t="s">
        <v>66</v>
      </c>
      <c r="D149" s="4" t="s">
        <v>117</v>
      </c>
      <c r="E149" s="4"/>
      <c r="F149" s="36">
        <f>F150</f>
        <v>2401651.69</v>
      </c>
      <c r="G149" s="29"/>
    </row>
    <row r="150" spans="1:7" ht="26.25">
      <c r="A150" s="20" t="s">
        <v>19</v>
      </c>
      <c r="B150" s="4" t="s">
        <v>97</v>
      </c>
      <c r="C150" s="4" t="s">
        <v>66</v>
      </c>
      <c r="D150" s="4" t="s">
        <v>117</v>
      </c>
      <c r="E150" s="4">
        <v>200</v>
      </c>
      <c r="F150" s="36">
        <v>2401651.69</v>
      </c>
      <c r="G150" s="29">
        <f>F150</f>
        <v>2401651.69</v>
      </c>
    </row>
    <row r="151" spans="1:7" ht="54.75" customHeight="1">
      <c r="A151" s="8" t="s">
        <v>118</v>
      </c>
      <c r="B151" s="4" t="s">
        <v>97</v>
      </c>
      <c r="C151" s="4" t="s">
        <v>66</v>
      </c>
      <c r="D151" s="4" t="s">
        <v>119</v>
      </c>
      <c r="E151" s="4"/>
      <c r="F151" s="36">
        <f>F152</f>
        <v>469449.96</v>
      </c>
      <c r="G151" s="26"/>
    </row>
    <row r="152" spans="1:7" ht="26.25">
      <c r="A152" s="20" t="s">
        <v>19</v>
      </c>
      <c r="B152" s="4" t="s">
        <v>97</v>
      </c>
      <c r="C152" s="4" t="s">
        <v>66</v>
      </c>
      <c r="D152" s="4" t="s">
        <v>119</v>
      </c>
      <c r="E152" s="4" t="s">
        <v>61</v>
      </c>
      <c r="F152" s="36">
        <f>148348.31+321101.65</f>
        <v>469449.96</v>
      </c>
      <c r="G152" s="26"/>
    </row>
    <row r="153" spans="1:7" ht="58.5" customHeight="1">
      <c r="A153" s="18" t="s">
        <v>209</v>
      </c>
      <c r="B153" s="3" t="s">
        <v>97</v>
      </c>
      <c r="C153" s="3" t="s">
        <v>66</v>
      </c>
      <c r="D153" s="3" t="s">
        <v>62</v>
      </c>
      <c r="E153" s="3"/>
      <c r="F153" s="38">
        <f>F154</f>
        <v>1184182.5900000001</v>
      </c>
      <c r="G153" s="26"/>
    </row>
    <row r="154" spans="1:7" ht="39">
      <c r="A154" s="18" t="s">
        <v>211</v>
      </c>
      <c r="B154" s="4" t="s">
        <v>97</v>
      </c>
      <c r="C154" s="4" t="s">
        <v>66</v>
      </c>
      <c r="D154" s="4" t="s">
        <v>69</v>
      </c>
      <c r="E154" s="4"/>
      <c r="F154" s="36">
        <f>F155</f>
        <v>1184182.5900000001</v>
      </c>
      <c r="G154" s="26"/>
    </row>
    <row r="155" spans="1:7" ht="26.25">
      <c r="A155" s="32" t="s">
        <v>93</v>
      </c>
      <c r="B155" s="4" t="s">
        <v>97</v>
      </c>
      <c r="C155" s="4" t="s">
        <v>66</v>
      </c>
      <c r="D155" s="4" t="s">
        <v>204</v>
      </c>
      <c r="E155" s="4"/>
      <c r="F155" s="36">
        <f>F156</f>
        <v>1184182.5900000001</v>
      </c>
      <c r="G155" s="26"/>
    </row>
    <row r="156" spans="1:7" ht="26.25">
      <c r="A156" s="20" t="s">
        <v>19</v>
      </c>
      <c r="B156" s="4" t="s">
        <v>97</v>
      </c>
      <c r="C156" s="4" t="s">
        <v>66</v>
      </c>
      <c r="D156" s="4" t="s">
        <v>204</v>
      </c>
      <c r="E156" s="4" t="s">
        <v>61</v>
      </c>
      <c r="F156" s="36">
        <v>1184182.5900000001</v>
      </c>
      <c r="G156" s="26"/>
    </row>
    <row r="157" spans="1:7">
      <c r="A157" s="16" t="s">
        <v>50</v>
      </c>
      <c r="B157" s="3" t="s">
        <v>97</v>
      </c>
      <c r="C157" s="3" t="s">
        <v>67</v>
      </c>
      <c r="D157" s="4"/>
      <c r="E157" s="4"/>
      <c r="F157" s="38">
        <f>F161+F163+F166+F170+F172</f>
        <v>6500562.8799999999</v>
      </c>
      <c r="G157" s="24"/>
    </row>
    <row r="158" spans="1:7" ht="55.5" customHeight="1">
      <c r="A158" s="17" t="s">
        <v>217</v>
      </c>
      <c r="B158" s="4" t="s">
        <v>97</v>
      </c>
      <c r="C158" s="4" t="s">
        <v>67</v>
      </c>
      <c r="D158" s="4" t="s">
        <v>98</v>
      </c>
      <c r="E158" s="4"/>
      <c r="F158" s="36">
        <f>F159+F164</f>
        <v>2700000</v>
      </c>
      <c r="G158" s="30"/>
    </row>
    <row r="159" spans="1:7" ht="41.25" customHeight="1">
      <c r="A159" s="17" t="s">
        <v>125</v>
      </c>
      <c r="B159" s="4" t="s">
        <v>97</v>
      </c>
      <c r="C159" s="4" t="s">
        <v>67</v>
      </c>
      <c r="D159" s="4" t="s">
        <v>126</v>
      </c>
      <c r="E159" s="4"/>
      <c r="F159" s="36">
        <f>F161+F163</f>
        <v>2600000</v>
      </c>
      <c r="G159" s="26"/>
    </row>
    <row r="160" spans="1:7" ht="26.25">
      <c r="A160" s="19" t="s">
        <v>127</v>
      </c>
      <c r="B160" s="4" t="s">
        <v>97</v>
      </c>
      <c r="C160" s="4" t="s">
        <v>67</v>
      </c>
      <c r="D160" s="4" t="s">
        <v>128</v>
      </c>
      <c r="E160" s="4"/>
      <c r="F160" s="36">
        <f>F161</f>
        <v>1100000</v>
      </c>
      <c r="G160" s="26"/>
    </row>
    <row r="161" spans="1:7" ht="26.25">
      <c r="A161" s="20" t="s">
        <v>19</v>
      </c>
      <c r="B161" s="4" t="s">
        <v>97</v>
      </c>
      <c r="C161" s="4" t="s">
        <v>67</v>
      </c>
      <c r="D161" s="4" t="s">
        <v>128</v>
      </c>
      <c r="E161" s="4" t="s">
        <v>61</v>
      </c>
      <c r="F161" s="36">
        <v>1100000</v>
      </c>
      <c r="G161" s="26"/>
    </row>
    <row r="162" spans="1:7" ht="26.25">
      <c r="A162" s="40" t="s">
        <v>127</v>
      </c>
      <c r="B162" s="4" t="s">
        <v>97</v>
      </c>
      <c r="C162" s="4" t="s">
        <v>67</v>
      </c>
      <c r="D162" s="4" t="s">
        <v>128</v>
      </c>
      <c r="E162" s="4"/>
      <c r="F162" s="36">
        <f>F163</f>
        <v>1500000</v>
      </c>
      <c r="G162" s="26"/>
    </row>
    <row r="163" spans="1:7" ht="25.5">
      <c r="A163" s="39" t="s">
        <v>178</v>
      </c>
      <c r="B163" s="4" t="s">
        <v>97</v>
      </c>
      <c r="C163" s="4" t="s">
        <v>67</v>
      </c>
      <c r="D163" s="4" t="s">
        <v>128</v>
      </c>
      <c r="E163" s="4" t="s">
        <v>177</v>
      </c>
      <c r="F163" s="36">
        <v>1500000</v>
      </c>
      <c r="G163" s="26"/>
    </row>
    <row r="164" spans="1:7" ht="42" customHeight="1">
      <c r="A164" s="17" t="s">
        <v>99</v>
      </c>
      <c r="B164" s="4" t="s">
        <v>97</v>
      </c>
      <c r="C164" s="4" t="s">
        <v>67</v>
      </c>
      <c r="D164" s="4" t="s">
        <v>100</v>
      </c>
      <c r="E164" s="4"/>
      <c r="F164" s="36">
        <f>F165</f>
        <v>100000</v>
      </c>
      <c r="G164" s="26"/>
    </row>
    <row r="165" spans="1:7" ht="26.25">
      <c r="A165" s="19" t="s">
        <v>127</v>
      </c>
      <c r="B165" s="4" t="s">
        <v>97</v>
      </c>
      <c r="C165" s="4" t="s">
        <v>67</v>
      </c>
      <c r="D165" s="4" t="s">
        <v>129</v>
      </c>
      <c r="E165" s="4"/>
      <c r="F165" s="36">
        <f>F166</f>
        <v>100000</v>
      </c>
      <c r="G165" s="26"/>
    </row>
    <row r="166" spans="1:7" ht="26.25">
      <c r="A166" s="20" t="s">
        <v>19</v>
      </c>
      <c r="B166" s="4" t="s">
        <v>97</v>
      </c>
      <c r="C166" s="4" t="s">
        <v>67</v>
      </c>
      <c r="D166" s="4" t="s">
        <v>129</v>
      </c>
      <c r="E166" s="4" t="s">
        <v>61</v>
      </c>
      <c r="F166" s="36">
        <v>100000</v>
      </c>
      <c r="G166" s="26"/>
    </row>
    <row r="167" spans="1:7" ht="55.5" customHeight="1">
      <c r="A167" s="17" t="s">
        <v>132</v>
      </c>
      <c r="B167" s="4" t="s">
        <v>97</v>
      </c>
      <c r="C167" s="4" t="s">
        <v>67</v>
      </c>
      <c r="D167" s="4" t="s">
        <v>134</v>
      </c>
      <c r="E167" s="4"/>
      <c r="F167" s="36">
        <f>F168</f>
        <v>3800562.88</v>
      </c>
      <c r="G167" s="27"/>
    </row>
    <row r="168" spans="1:7" ht="42" customHeight="1">
      <c r="A168" s="17" t="s">
        <v>133</v>
      </c>
      <c r="B168" s="4" t="s">
        <v>97</v>
      </c>
      <c r="C168" s="4" t="s">
        <v>67</v>
      </c>
      <c r="D168" s="4" t="s">
        <v>175</v>
      </c>
      <c r="E168" s="4"/>
      <c r="F168" s="36">
        <f>F170+F172</f>
        <v>3800562.88</v>
      </c>
      <c r="G168" s="27"/>
    </row>
    <row r="169" spans="1:7" ht="40.5" customHeight="1">
      <c r="A169" s="20" t="s">
        <v>237</v>
      </c>
      <c r="B169" s="4" t="s">
        <v>97</v>
      </c>
      <c r="C169" s="4" t="s">
        <v>67</v>
      </c>
      <c r="D169" s="4" t="s">
        <v>135</v>
      </c>
      <c r="E169" s="4"/>
      <c r="F169" s="36">
        <f>F170</f>
        <v>3440000</v>
      </c>
      <c r="G169" s="27"/>
    </row>
    <row r="170" spans="1:7" ht="27.75" customHeight="1">
      <c r="A170" s="20" t="s">
        <v>178</v>
      </c>
      <c r="B170" s="4" t="s">
        <v>97</v>
      </c>
      <c r="C170" s="4" t="s">
        <v>67</v>
      </c>
      <c r="D170" s="4" t="s">
        <v>135</v>
      </c>
      <c r="E170" s="4" t="s">
        <v>177</v>
      </c>
      <c r="F170" s="36">
        <v>3440000</v>
      </c>
      <c r="G170" s="27">
        <f>F170</f>
        <v>3440000</v>
      </c>
    </row>
    <row r="171" spans="1:7" ht="56.25" customHeight="1">
      <c r="A171" s="20" t="s">
        <v>52</v>
      </c>
      <c r="B171" s="4" t="s">
        <v>97</v>
      </c>
      <c r="C171" s="4" t="s">
        <v>67</v>
      </c>
      <c r="D171" s="4" t="s">
        <v>135</v>
      </c>
      <c r="E171" s="4"/>
      <c r="F171" s="36">
        <f>F172</f>
        <v>360562.87999999989</v>
      </c>
      <c r="G171" s="26"/>
    </row>
    <row r="172" spans="1:7" ht="26.25">
      <c r="A172" s="20" t="s">
        <v>178</v>
      </c>
      <c r="B172" s="4" t="s">
        <v>97</v>
      </c>
      <c r="C172" s="4" t="s">
        <v>67</v>
      </c>
      <c r="D172" s="4" t="s">
        <v>136</v>
      </c>
      <c r="E172" s="4" t="s">
        <v>177</v>
      </c>
      <c r="F172" s="36">
        <f>2360562.88-2000000</f>
        <v>360562.87999999989</v>
      </c>
      <c r="G172" s="26"/>
    </row>
    <row r="173" spans="1:7">
      <c r="A173" s="41" t="s">
        <v>230</v>
      </c>
      <c r="B173" s="3" t="s">
        <v>202</v>
      </c>
      <c r="C173" s="3"/>
      <c r="D173" s="3"/>
      <c r="E173" s="3"/>
      <c r="F173" s="38">
        <f>F174</f>
        <v>2060000</v>
      </c>
      <c r="G173" s="26"/>
    </row>
    <row r="174" spans="1:7" ht="25.5">
      <c r="A174" s="42" t="s">
        <v>231</v>
      </c>
      <c r="B174" s="3" t="s">
        <v>202</v>
      </c>
      <c r="C174" s="3" t="s">
        <v>97</v>
      </c>
      <c r="D174" s="3"/>
      <c r="E174" s="3"/>
      <c r="F174" s="38">
        <f>F175</f>
        <v>2060000</v>
      </c>
      <c r="G174" s="26"/>
    </row>
    <row r="175" spans="1:7" ht="51">
      <c r="A175" s="42" t="s">
        <v>217</v>
      </c>
      <c r="B175" s="3" t="s">
        <v>202</v>
      </c>
      <c r="C175" s="3" t="s">
        <v>97</v>
      </c>
      <c r="D175" s="3" t="s">
        <v>98</v>
      </c>
      <c r="E175" s="3"/>
      <c r="F175" s="38">
        <f>F176</f>
        <v>2060000</v>
      </c>
      <c r="G175" s="26"/>
    </row>
    <row r="176" spans="1:7" ht="39">
      <c r="A176" s="17" t="s">
        <v>99</v>
      </c>
      <c r="B176" s="4" t="s">
        <v>202</v>
      </c>
      <c r="C176" s="4" t="s">
        <v>97</v>
      </c>
      <c r="D176" s="4" t="s">
        <v>100</v>
      </c>
      <c r="E176" s="4"/>
      <c r="F176" s="36">
        <f>F178</f>
        <v>2060000</v>
      </c>
      <c r="G176" s="26"/>
    </row>
    <row r="177" spans="1:7" ht="25.5">
      <c r="A177" s="39" t="s">
        <v>232</v>
      </c>
      <c r="B177" s="4" t="s">
        <v>202</v>
      </c>
      <c r="C177" s="4" t="s">
        <v>97</v>
      </c>
      <c r="D177" s="4" t="s">
        <v>233</v>
      </c>
      <c r="E177" s="4"/>
      <c r="F177" s="36">
        <f>F178</f>
        <v>2060000</v>
      </c>
      <c r="G177" s="26"/>
    </row>
    <row r="178" spans="1:7" ht="26.25">
      <c r="A178" s="20" t="s">
        <v>19</v>
      </c>
      <c r="B178" s="4" t="s">
        <v>202</v>
      </c>
      <c r="C178" s="4" t="s">
        <v>97</v>
      </c>
      <c r="D178" s="4" t="s">
        <v>233</v>
      </c>
      <c r="E178" s="4" t="s">
        <v>61</v>
      </c>
      <c r="F178" s="36">
        <v>2060000</v>
      </c>
      <c r="G178" s="26"/>
    </row>
    <row r="179" spans="1:7">
      <c r="A179" s="18" t="s">
        <v>34</v>
      </c>
      <c r="B179" s="3" t="s">
        <v>156</v>
      </c>
      <c r="C179" s="3"/>
      <c r="D179" s="3"/>
      <c r="E179" s="3"/>
      <c r="F179" s="38">
        <f>F180</f>
        <v>1030000</v>
      </c>
      <c r="G179" s="28"/>
    </row>
    <row r="180" spans="1:7">
      <c r="A180" s="18" t="s">
        <v>155</v>
      </c>
      <c r="B180" s="3" t="s">
        <v>156</v>
      </c>
      <c r="C180" s="3" t="s">
        <v>156</v>
      </c>
      <c r="D180" s="3"/>
      <c r="E180" s="3"/>
      <c r="F180" s="38">
        <f>F184</f>
        <v>1030000</v>
      </c>
      <c r="G180" s="28"/>
    </row>
    <row r="181" spans="1:7" ht="66.75" customHeight="1">
      <c r="A181" s="17" t="s">
        <v>234</v>
      </c>
      <c r="B181" s="4" t="s">
        <v>156</v>
      </c>
      <c r="C181" s="4" t="s">
        <v>156</v>
      </c>
      <c r="D181" s="4" t="s">
        <v>149</v>
      </c>
      <c r="E181" s="4"/>
      <c r="F181" s="36">
        <f>F182</f>
        <v>1030000</v>
      </c>
      <c r="G181" s="26"/>
    </row>
    <row r="182" spans="1:7" ht="26.25">
      <c r="A182" s="21" t="s">
        <v>153</v>
      </c>
      <c r="B182" s="4" t="s">
        <v>156</v>
      </c>
      <c r="C182" s="4" t="s">
        <v>156</v>
      </c>
      <c r="D182" s="4" t="s">
        <v>154</v>
      </c>
      <c r="E182" s="4"/>
      <c r="F182" s="36">
        <f>F183</f>
        <v>1030000</v>
      </c>
      <c r="G182" s="26"/>
    </row>
    <row r="183" spans="1:7" ht="51.75" customHeight="1">
      <c r="A183" s="19" t="s">
        <v>179</v>
      </c>
      <c r="B183" s="4" t="s">
        <v>156</v>
      </c>
      <c r="C183" s="4" t="s">
        <v>156</v>
      </c>
      <c r="D183" s="4" t="s">
        <v>157</v>
      </c>
      <c r="E183" s="4"/>
      <c r="F183" s="36">
        <f>F184</f>
        <v>1030000</v>
      </c>
      <c r="G183" s="26"/>
    </row>
    <row r="184" spans="1:7" ht="32.25" customHeight="1">
      <c r="A184" s="20" t="s">
        <v>178</v>
      </c>
      <c r="B184" s="4" t="s">
        <v>156</v>
      </c>
      <c r="C184" s="4" t="s">
        <v>156</v>
      </c>
      <c r="D184" s="4" t="s">
        <v>157</v>
      </c>
      <c r="E184" s="4" t="s">
        <v>177</v>
      </c>
      <c r="F184" s="36">
        <f>1030000</f>
        <v>1030000</v>
      </c>
      <c r="G184" s="26"/>
    </row>
    <row r="185" spans="1:7">
      <c r="A185" s="17" t="s">
        <v>35</v>
      </c>
      <c r="B185" s="3" t="s">
        <v>148</v>
      </c>
      <c r="C185" s="3"/>
      <c r="D185" s="3"/>
      <c r="E185" s="3"/>
      <c r="F185" s="38">
        <f>F186</f>
        <v>18369705</v>
      </c>
      <c r="G185" s="24"/>
    </row>
    <row r="186" spans="1:7">
      <c r="A186" s="16" t="s">
        <v>36</v>
      </c>
      <c r="B186" s="3" t="s">
        <v>148</v>
      </c>
      <c r="C186" s="3" t="s">
        <v>57</v>
      </c>
      <c r="D186" s="3"/>
      <c r="E186" s="3"/>
      <c r="F186" s="38">
        <f>F190+F192+F194+F196+F199+F201+F203</f>
        <v>18369705</v>
      </c>
      <c r="G186" s="24"/>
    </row>
    <row r="187" spans="1:7" ht="65.25" customHeight="1">
      <c r="A187" s="17" t="s">
        <v>234</v>
      </c>
      <c r="B187" s="4" t="s">
        <v>148</v>
      </c>
      <c r="C187" s="4" t="s">
        <v>57</v>
      </c>
      <c r="D187" s="4" t="s">
        <v>149</v>
      </c>
      <c r="E187" s="4"/>
      <c r="F187" s="36">
        <f>F188+F197</f>
        <v>18369705</v>
      </c>
      <c r="G187" s="26"/>
    </row>
    <row r="188" spans="1:7" ht="54.75" customHeight="1">
      <c r="A188" s="18" t="s">
        <v>137</v>
      </c>
      <c r="B188" s="4" t="s">
        <v>148</v>
      </c>
      <c r="C188" s="4" t="s">
        <v>57</v>
      </c>
      <c r="D188" s="4" t="s">
        <v>150</v>
      </c>
      <c r="E188" s="4"/>
      <c r="F188" s="36">
        <f>F190+F192+F194+F196</f>
        <v>9376287.9999999981</v>
      </c>
      <c r="G188" s="26"/>
    </row>
    <row r="189" spans="1:7" ht="26.25">
      <c r="A189" s="19" t="s">
        <v>180</v>
      </c>
      <c r="B189" s="4" t="s">
        <v>148</v>
      </c>
      <c r="C189" s="4" t="s">
        <v>57</v>
      </c>
      <c r="D189" s="4" t="s">
        <v>206</v>
      </c>
      <c r="E189" s="4"/>
      <c r="F189" s="36">
        <f>F190</f>
        <v>5952729.0599999996</v>
      </c>
      <c r="G189" s="26"/>
    </row>
    <row r="190" spans="1:7" ht="30.75" customHeight="1">
      <c r="A190" s="20" t="s">
        <v>178</v>
      </c>
      <c r="B190" s="4" t="s">
        <v>148</v>
      </c>
      <c r="C190" s="4" t="s">
        <v>57</v>
      </c>
      <c r="D190" s="4" t="s">
        <v>206</v>
      </c>
      <c r="E190" s="4" t="s">
        <v>177</v>
      </c>
      <c r="F190" s="36">
        <v>5952729.0599999996</v>
      </c>
      <c r="G190" s="26"/>
    </row>
    <row r="191" spans="1:7" ht="38.25" customHeight="1">
      <c r="A191" s="20" t="s">
        <v>151</v>
      </c>
      <c r="B191" s="4" t="s">
        <v>148</v>
      </c>
      <c r="C191" s="4" t="s">
        <v>57</v>
      </c>
      <c r="D191" s="4" t="s">
        <v>207</v>
      </c>
      <c r="E191" s="4"/>
      <c r="F191" s="36">
        <f>F192</f>
        <v>3057631</v>
      </c>
      <c r="G191" s="26"/>
    </row>
    <row r="192" spans="1:7" ht="30" customHeight="1">
      <c r="A192" s="20" t="s">
        <v>178</v>
      </c>
      <c r="B192" s="4" t="s">
        <v>148</v>
      </c>
      <c r="C192" s="4" t="s">
        <v>57</v>
      </c>
      <c r="D192" s="4" t="s">
        <v>207</v>
      </c>
      <c r="E192" s="4" t="s">
        <v>177</v>
      </c>
      <c r="F192" s="36">
        <v>3057631</v>
      </c>
      <c r="G192" s="29">
        <f>F192</f>
        <v>3057631</v>
      </c>
    </row>
    <row r="193" spans="1:7" ht="42.75" customHeight="1">
      <c r="A193" s="20" t="s">
        <v>152</v>
      </c>
      <c r="B193" s="4" t="s">
        <v>148</v>
      </c>
      <c r="C193" s="4" t="s">
        <v>57</v>
      </c>
      <c r="D193" s="4" t="s">
        <v>208</v>
      </c>
      <c r="E193" s="4"/>
      <c r="F193" s="36">
        <f>F194</f>
        <v>160927.94</v>
      </c>
      <c r="G193" s="26"/>
    </row>
    <row r="194" spans="1:7" ht="26.25" customHeight="1">
      <c r="A194" s="20" t="s">
        <v>178</v>
      </c>
      <c r="B194" s="4" t="s">
        <v>148</v>
      </c>
      <c r="C194" s="4" t="s">
        <v>57</v>
      </c>
      <c r="D194" s="4" t="s">
        <v>208</v>
      </c>
      <c r="E194" s="4" t="s">
        <v>177</v>
      </c>
      <c r="F194" s="36">
        <v>160927.94</v>
      </c>
      <c r="G194" s="26"/>
    </row>
    <row r="195" spans="1:7" ht="51.75" customHeight="1">
      <c r="A195" s="20" t="s">
        <v>17</v>
      </c>
      <c r="B195" s="4" t="s">
        <v>148</v>
      </c>
      <c r="C195" s="4" t="s">
        <v>57</v>
      </c>
      <c r="D195" s="4" t="s">
        <v>196</v>
      </c>
      <c r="E195" s="4"/>
      <c r="F195" s="36">
        <f>F196</f>
        <v>205000</v>
      </c>
      <c r="G195" s="26"/>
    </row>
    <row r="196" spans="1:7" ht="27" customHeight="1">
      <c r="A196" s="20" t="s">
        <v>178</v>
      </c>
      <c r="B196" s="4" t="s">
        <v>148</v>
      </c>
      <c r="C196" s="4" t="s">
        <v>57</v>
      </c>
      <c r="D196" s="4" t="s">
        <v>196</v>
      </c>
      <c r="E196" s="4" t="s">
        <v>177</v>
      </c>
      <c r="F196" s="36">
        <v>205000</v>
      </c>
      <c r="G196" s="26"/>
    </row>
    <row r="197" spans="1:7" ht="26.25">
      <c r="A197" s="21" t="s">
        <v>153</v>
      </c>
      <c r="B197" s="4" t="s">
        <v>148</v>
      </c>
      <c r="C197" s="4" t="s">
        <v>57</v>
      </c>
      <c r="D197" s="4" t="s">
        <v>154</v>
      </c>
      <c r="E197" s="4"/>
      <c r="F197" s="36">
        <f>F199+F201+F203</f>
        <v>8993417</v>
      </c>
      <c r="G197" s="26"/>
    </row>
    <row r="198" spans="1:7" ht="50.25" customHeight="1">
      <c r="A198" s="19" t="s">
        <v>179</v>
      </c>
      <c r="B198" s="4" t="s">
        <v>148</v>
      </c>
      <c r="C198" s="4" t="s">
        <v>57</v>
      </c>
      <c r="D198" s="4" t="s">
        <v>157</v>
      </c>
      <c r="E198" s="4"/>
      <c r="F198" s="36">
        <f>F199</f>
        <v>8170000</v>
      </c>
      <c r="G198" s="26"/>
    </row>
    <row r="199" spans="1:7" ht="27" customHeight="1">
      <c r="A199" s="20" t="s">
        <v>178</v>
      </c>
      <c r="B199" s="4" t="s">
        <v>148</v>
      </c>
      <c r="C199" s="4" t="s">
        <v>57</v>
      </c>
      <c r="D199" s="4" t="s">
        <v>157</v>
      </c>
      <c r="E199" s="4" t="s">
        <v>177</v>
      </c>
      <c r="F199" s="36">
        <f>6170000+2000000</f>
        <v>8170000</v>
      </c>
      <c r="G199" s="26"/>
    </row>
    <row r="200" spans="1:7" ht="27" customHeight="1">
      <c r="A200" s="20" t="s">
        <v>193</v>
      </c>
      <c r="B200" s="4" t="s">
        <v>148</v>
      </c>
      <c r="C200" s="4" t="s">
        <v>57</v>
      </c>
      <c r="D200" s="4" t="s">
        <v>195</v>
      </c>
      <c r="E200" s="4"/>
      <c r="F200" s="36">
        <f>F201</f>
        <v>761841.56</v>
      </c>
      <c r="G200" s="26"/>
    </row>
    <row r="201" spans="1:7" ht="27" customHeight="1">
      <c r="A201" s="20" t="s">
        <v>178</v>
      </c>
      <c r="B201" s="4" t="s">
        <v>148</v>
      </c>
      <c r="C201" s="4" t="s">
        <v>57</v>
      </c>
      <c r="D201" s="4" t="s">
        <v>195</v>
      </c>
      <c r="E201" s="4" t="s">
        <v>177</v>
      </c>
      <c r="F201" s="36">
        <v>761841.56</v>
      </c>
      <c r="G201" s="29">
        <f>F201</f>
        <v>761841.56</v>
      </c>
    </row>
    <row r="202" spans="1:7" ht="38.25" customHeight="1">
      <c r="A202" s="20" t="s">
        <v>194</v>
      </c>
      <c r="B202" s="4" t="s">
        <v>148</v>
      </c>
      <c r="C202" s="4" t="s">
        <v>57</v>
      </c>
      <c r="D202" s="4" t="s">
        <v>195</v>
      </c>
      <c r="E202" s="4"/>
      <c r="F202" s="36">
        <f>F203</f>
        <v>61575.44</v>
      </c>
      <c r="G202" s="26"/>
    </row>
    <row r="203" spans="1:7" ht="27" customHeight="1">
      <c r="A203" s="20" t="s">
        <v>178</v>
      </c>
      <c r="B203" s="4" t="s">
        <v>148</v>
      </c>
      <c r="C203" s="4" t="s">
        <v>57</v>
      </c>
      <c r="D203" s="4" t="s">
        <v>195</v>
      </c>
      <c r="E203" s="4" t="s">
        <v>177</v>
      </c>
      <c r="F203" s="36">
        <v>61575.44</v>
      </c>
      <c r="G203" s="26"/>
    </row>
    <row r="204" spans="1:7" ht="17.25" customHeight="1">
      <c r="A204" s="17" t="s">
        <v>37</v>
      </c>
      <c r="B204" s="3" t="s">
        <v>86</v>
      </c>
      <c r="C204" s="3"/>
      <c r="D204" s="3"/>
      <c r="E204" s="3"/>
      <c r="F204" s="38">
        <f>F205</f>
        <v>359799.48</v>
      </c>
      <c r="G204" s="26"/>
    </row>
    <row r="205" spans="1:7" ht="15.75" customHeight="1">
      <c r="A205" s="17" t="s">
        <v>38</v>
      </c>
      <c r="B205" s="3" t="s">
        <v>86</v>
      </c>
      <c r="C205" s="3" t="s">
        <v>57</v>
      </c>
      <c r="D205" s="3"/>
      <c r="E205" s="3"/>
      <c r="F205" s="38">
        <f>F209</f>
        <v>359799.48</v>
      </c>
      <c r="G205" s="28"/>
    </row>
    <row r="206" spans="1:7" ht="42.75" customHeight="1">
      <c r="A206" s="17" t="s">
        <v>59</v>
      </c>
      <c r="B206" s="4" t="s">
        <v>86</v>
      </c>
      <c r="C206" s="4" t="s">
        <v>57</v>
      </c>
      <c r="D206" s="4" t="s">
        <v>62</v>
      </c>
      <c r="E206" s="4"/>
      <c r="F206" s="36">
        <f>F207</f>
        <v>359799.48</v>
      </c>
      <c r="G206" s="26"/>
    </row>
    <row r="207" spans="1:7" ht="39.75" customHeight="1">
      <c r="A207" s="18" t="s">
        <v>60</v>
      </c>
      <c r="B207" s="4" t="s">
        <v>86</v>
      </c>
      <c r="C207" s="4" t="s">
        <v>57</v>
      </c>
      <c r="D207" s="4" t="s">
        <v>63</v>
      </c>
      <c r="E207" s="4"/>
      <c r="F207" s="36">
        <f>F208</f>
        <v>359799.48</v>
      </c>
      <c r="G207" s="26"/>
    </row>
    <row r="208" spans="1:7" ht="26.25" customHeight="1">
      <c r="A208" s="19" t="s">
        <v>39</v>
      </c>
      <c r="B208" s="4" t="s">
        <v>86</v>
      </c>
      <c r="C208" s="4" t="s">
        <v>57</v>
      </c>
      <c r="D208" s="4" t="s">
        <v>84</v>
      </c>
      <c r="E208" s="4"/>
      <c r="F208" s="36">
        <f>F209</f>
        <v>359799.48</v>
      </c>
      <c r="G208" s="26"/>
    </row>
    <row r="209" spans="1:9" ht="18" customHeight="1">
      <c r="A209" s="20" t="s">
        <v>40</v>
      </c>
      <c r="B209" s="4" t="s">
        <v>86</v>
      </c>
      <c r="C209" s="4" t="s">
        <v>57</v>
      </c>
      <c r="D209" s="4" t="s">
        <v>84</v>
      </c>
      <c r="E209" s="4" t="s">
        <v>85</v>
      </c>
      <c r="F209" s="36">
        <v>359799.48</v>
      </c>
      <c r="G209" s="26"/>
      <c r="I209" s="7"/>
    </row>
    <row r="210" spans="1:9" ht="18" customHeight="1">
      <c r="A210" s="17" t="s">
        <v>41</v>
      </c>
      <c r="B210" s="3">
        <v>11</v>
      </c>
      <c r="C210" s="3"/>
      <c r="D210" s="3"/>
      <c r="E210" s="3"/>
      <c r="F210" s="38">
        <f>F211</f>
        <v>2701930</v>
      </c>
      <c r="G210" s="24"/>
      <c r="I210" s="7"/>
    </row>
    <row r="211" spans="1:9" ht="21" customHeight="1">
      <c r="A211" s="18" t="s">
        <v>42</v>
      </c>
      <c r="B211" s="3">
        <v>11</v>
      </c>
      <c r="C211" s="3" t="s">
        <v>97</v>
      </c>
      <c r="D211" s="3"/>
      <c r="E211" s="3"/>
      <c r="F211" s="38">
        <f>F215+F218</f>
        <v>2701930</v>
      </c>
      <c r="G211" s="24"/>
      <c r="I211" s="7"/>
    </row>
    <row r="212" spans="1:9" ht="53.25" customHeight="1">
      <c r="A212" s="17" t="s">
        <v>235</v>
      </c>
      <c r="B212" s="3" t="s">
        <v>139</v>
      </c>
      <c r="C212" s="3" t="s">
        <v>97</v>
      </c>
      <c r="D212" s="3" t="s">
        <v>141</v>
      </c>
      <c r="E212" s="3"/>
      <c r="F212" s="38">
        <f>F213+F216</f>
        <v>2701930</v>
      </c>
      <c r="G212" s="24"/>
      <c r="I212" s="7"/>
    </row>
    <row r="213" spans="1:9" ht="42.75" customHeight="1">
      <c r="A213" s="18" t="s">
        <v>172</v>
      </c>
      <c r="B213" s="4" t="s">
        <v>139</v>
      </c>
      <c r="C213" s="4" t="s">
        <v>97</v>
      </c>
      <c r="D213" s="4" t="s">
        <v>140</v>
      </c>
      <c r="E213" s="4"/>
      <c r="F213" s="36">
        <f>F215</f>
        <v>2551930</v>
      </c>
      <c r="G213" s="24"/>
      <c r="I213" s="7"/>
    </row>
    <row r="214" spans="1:9" ht="27.75" customHeight="1">
      <c r="A214" s="19" t="s">
        <v>143</v>
      </c>
      <c r="B214" s="4" t="s">
        <v>139</v>
      </c>
      <c r="C214" s="4" t="s">
        <v>97</v>
      </c>
      <c r="D214" s="4" t="s">
        <v>192</v>
      </c>
      <c r="E214" s="4"/>
      <c r="F214" s="36">
        <f>F215</f>
        <v>2551930</v>
      </c>
      <c r="G214" s="26"/>
      <c r="I214" s="7"/>
    </row>
    <row r="215" spans="1:9" ht="28.5" customHeight="1">
      <c r="A215" s="20" t="s">
        <v>178</v>
      </c>
      <c r="B215" s="4" t="s">
        <v>139</v>
      </c>
      <c r="C215" s="4" t="s">
        <v>97</v>
      </c>
      <c r="D215" s="4" t="s">
        <v>192</v>
      </c>
      <c r="E215" s="4" t="s">
        <v>177</v>
      </c>
      <c r="F215" s="36">
        <v>2551930</v>
      </c>
      <c r="G215" s="26"/>
      <c r="I215" s="7"/>
    </row>
    <row r="216" spans="1:9" ht="28.5" customHeight="1">
      <c r="A216" s="17" t="s">
        <v>173</v>
      </c>
      <c r="B216" s="4" t="s">
        <v>139</v>
      </c>
      <c r="C216" s="4" t="s">
        <v>97</v>
      </c>
      <c r="D216" s="4" t="s">
        <v>142</v>
      </c>
      <c r="E216" s="4"/>
      <c r="F216" s="36">
        <f>F217</f>
        <v>150000</v>
      </c>
      <c r="G216" s="26"/>
      <c r="I216" s="7"/>
    </row>
    <row r="217" spans="1:9" ht="18.75" customHeight="1">
      <c r="A217" s="19" t="s">
        <v>138</v>
      </c>
      <c r="B217" s="4" t="s">
        <v>139</v>
      </c>
      <c r="C217" s="4" t="s">
        <v>97</v>
      </c>
      <c r="D217" s="4" t="s">
        <v>191</v>
      </c>
      <c r="E217" s="4"/>
      <c r="F217" s="36">
        <f>F218</f>
        <v>150000</v>
      </c>
      <c r="G217" s="26"/>
      <c r="I217" s="7"/>
    </row>
    <row r="218" spans="1:9" ht="29.25" customHeight="1">
      <c r="A218" s="20" t="s">
        <v>178</v>
      </c>
      <c r="B218" s="4" t="s">
        <v>139</v>
      </c>
      <c r="C218" s="4" t="s">
        <v>97</v>
      </c>
      <c r="D218" s="4" t="s">
        <v>191</v>
      </c>
      <c r="E218" s="4" t="s">
        <v>177</v>
      </c>
      <c r="F218" s="36">
        <v>150000</v>
      </c>
      <c r="G218" s="26"/>
      <c r="I218" s="7"/>
    </row>
    <row r="219" spans="1:9" ht="17.25" customHeight="1">
      <c r="A219" s="17" t="s">
        <v>43</v>
      </c>
      <c r="B219" s="3">
        <v>12</v>
      </c>
      <c r="C219" s="3"/>
      <c r="D219" s="3"/>
      <c r="E219" s="3"/>
      <c r="F219" s="38">
        <f>F220+F225</f>
        <v>743040</v>
      </c>
      <c r="G219" s="26"/>
      <c r="I219" s="7"/>
    </row>
    <row r="220" spans="1:9" ht="17.25" customHeight="1">
      <c r="A220" s="17" t="s">
        <v>44</v>
      </c>
      <c r="B220" s="3">
        <v>12</v>
      </c>
      <c r="C220" s="3" t="s">
        <v>66</v>
      </c>
      <c r="D220" s="3"/>
      <c r="E220" s="3"/>
      <c r="F220" s="38">
        <f>F224</f>
        <v>695040</v>
      </c>
      <c r="G220" s="31"/>
      <c r="I220" s="7"/>
    </row>
    <row r="221" spans="1:9" ht="57" customHeight="1">
      <c r="A221" s="17" t="s">
        <v>209</v>
      </c>
      <c r="B221" s="3" t="s">
        <v>145</v>
      </c>
      <c r="C221" s="3" t="s">
        <v>66</v>
      </c>
      <c r="D221" s="3" t="s">
        <v>62</v>
      </c>
      <c r="E221" s="3"/>
      <c r="F221" s="38">
        <f>F224</f>
        <v>695040</v>
      </c>
      <c r="G221" s="26"/>
      <c r="I221" s="7"/>
    </row>
    <row r="222" spans="1:9" ht="42.75" customHeight="1">
      <c r="A222" s="17" t="s">
        <v>144</v>
      </c>
      <c r="B222" s="4" t="s">
        <v>145</v>
      </c>
      <c r="C222" s="4" t="s">
        <v>66</v>
      </c>
      <c r="D222" s="4" t="s">
        <v>62</v>
      </c>
      <c r="E222" s="4"/>
      <c r="F222" s="36">
        <f>F223</f>
        <v>695040</v>
      </c>
      <c r="G222" s="26"/>
      <c r="I222" s="7"/>
    </row>
    <row r="223" spans="1:9" ht="54" customHeight="1">
      <c r="A223" s="19" t="s">
        <v>179</v>
      </c>
      <c r="B223" s="4" t="s">
        <v>145</v>
      </c>
      <c r="C223" s="4" t="s">
        <v>66</v>
      </c>
      <c r="D223" s="4" t="s">
        <v>190</v>
      </c>
      <c r="E223" s="4"/>
      <c r="F223" s="36">
        <f>F224</f>
        <v>695040</v>
      </c>
      <c r="G223" s="26"/>
      <c r="I223" s="7"/>
    </row>
    <row r="224" spans="1:9" ht="26.25" customHeight="1">
      <c r="A224" s="20" t="s">
        <v>178</v>
      </c>
      <c r="B224" s="4" t="s">
        <v>145</v>
      </c>
      <c r="C224" s="4" t="s">
        <v>66</v>
      </c>
      <c r="D224" s="4" t="s">
        <v>190</v>
      </c>
      <c r="E224" s="4" t="s">
        <v>177</v>
      </c>
      <c r="F224" s="36">
        <v>695040</v>
      </c>
      <c r="G224" s="26"/>
      <c r="I224" s="7"/>
    </row>
    <row r="225" spans="1:10" ht="18.75" customHeight="1">
      <c r="A225" s="18" t="s">
        <v>146</v>
      </c>
      <c r="B225" s="3" t="s">
        <v>145</v>
      </c>
      <c r="C225" s="3" t="s">
        <v>58</v>
      </c>
      <c r="D225" s="3"/>
      <c r="E225" s="3"/>
      <c r="F225" s="38">
        <f>F229</f>
        <v>48000</v>
      </c>
      <c r="G225" s="26"/>
      <c r="I225" s="7"/>
    </row>
    <row r="226" spans="1:10" ht="55.5" customHeight="1">
      <c r="A226" s="17" t="s">
        <v>209</v>
      </c>
      <c r="B226" s="3" t="s">
        <v>145</v>
      </c>
      <c r="C226" s="3" t="s">
        <v>58</v>
      </c>
      <c r="D226" s="3" t="s">
        <v>62</v>
      </c>
      <c r="E226" s="3"/>
      <c r="F226" s="38">
        <f>F227</f>
        <v>48000</v>
      </c>
      <c r="G226" s="26"/>
      <c r="I226" s="7"/>
    </row>
    <row r="227" spans="1:10" ht="42" customHeight="1">
      <c r="A227" s="17" t="s">
        <v>144</v>
      </c>
      <c r="B227" s="4" t="s">
        <v>145</v>
      </c>
      <c r="C227" s="4" t="s">
        <v>58</v>
      </c>
      <c r="D227" s="4" t="s">
        <v>147</v>
      </c>
      <c r="E227" s="4"/>
      <c r="F227" s="36">
        <f>F228</f>
        <v>48000</v>
      </c>
      <c r="G227" s="26"/>
      <c r="I227" s="7"/>
    </row>
    <row r="228" spans="1:10" ht="52.5" customHeight="1">
      <c r="A228" s="19" t="s">
        <v>179</v>
      </c>
      <c r="B228" s="4" t="s">
        <v>145</v>
      </c>
      <c r="C228" s="3" t="s">
        <v>58</v>
      </c>
      <c r="D228" s="4" t="s">
        <v>190</v>
      </c>
      <c r="E228" s="3"/>
      <c r="F228" s="36">
        <f>F229</f>
        <v>48000</v>
      </c>
      <c r="G228" s="26"/>
      <c r="I228" s="14"/>
    </row>
    <row r="229" spans="1:10" ht="29.25" customHeight="1">
      <c r="A229" s="20" t="s">
        <v>178</v>
      </c>
      <c r="B229" s="4" t="s">
        <v>145</v>
      </c>
      <c r="C229" s="4" t="s">
        <v>58</v>
      </c>
      <c r="D229" s="4" t="s">
        <v>190</v>
      </c>
      <c r="E229" s="4" t="s">
        <v>177</v>
      </c>
      <c r="F229" s="36">
        <v>48000</v>
      </c>
      <c r="G229" s="26"/>
      <c r="I229" s="7"/>
    </row>
    <row r="230" spans="1:10">
      <c r="A230" s="16" t="s">
        <v>55</v>
      </c>
      <c r="B230" s="3"/>
      <c r="C230" s="3"/>
      <c r="D230" s="3" t="s">
        <v>56</v>
      </c>
      <c r="E230" s="3"/>
      <c r="F230" s="38">
        <f>F10+F83+F91+F100+F132+F173+F179+F185+F204+F210+F219</f>
        <v>98768065.310000002</v>
      </c>
      <c r="G230" s="24">
        <f>G150+G139+G105+G170+G192+G115+G124+G90+G88+G64+G201</f>
        <v>25380162.41</v>
      </c>
      <c r="J230" s="13"/>
    </row>
  </sheetData>
  <mergeCells count="9">
    <mergeCell ref="A8:B8"/>
    <mergeCell ref="C8:D8"/>
    <mergeCell ref="F8:G8"/>
    <mergeCell ref="A2:G2"/>
    <mergeCell ref="A3:G3"/>
    <mergeCell ref="A4:G4"/>
    <mergeCell ref="A5:G5"/>
    <mergeCell ref="A7:G7"/>
    <mergeCell ref="A6:G6"/>
  </mergeCells>
  <pageMargins left="0.51181102362204722" right="0" top="0.74803149606299213" bottom="0.74803149606299213" header="0.31496062992125984" footer="0.31496062992125984"/>
  <pageSetup paperSize="9" scale="9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2020-04-23T08:06:36Z</dcterms:modified>
</cp:coreProperties>
</file>