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Лист1!$A$8:$J$165</definedName>
  </definedNames>
  <calcPr calcId="124519"/>
</workbook>
</file>

<file path=xl/calcChain.xml><?xml version="1.0" encoding="utf-8"?>
<calcChain xmlns="http://schemas.openxmlformats.org/spreadsheetml/2006/main">
  <c r="F24" i="1"/>
  <c r="F28"/>
  <c r="F69"/>
  <c r="F153"/>
  <c r="F22"/>
  <c r="F118"/>
  <c r="F50"/>
  <c r="F101"/>
  <c r="F92"/>
  <c r="F86" s="1"/>
  <c r="F71"/>
  <c r="F80" l="1"/>
  <c r="F64"/>
  <c r="F65"/>
  <c r="F66"/>
  <c r="G67"/>
  <c r="F51"/>
  <c r="F52"/>
  <c r="F55"/>
  <c r="F158"/>
  <c r="F130"/>
  <c r="F38"/>
  <c r="F19"/>
  <c r="F9"/>
  <c r="F140"/>
  <c r="F159"/>
  <c r="F151"/>
  <c r="F149" s="1"/>
  <c r="F131"/>
  <c r="F135"/>
  <c r="F125"/>
  <c r="F126"/>
  <c r="F114"/>
  <c r="F108"/>
  <c r="F62"/>
  <c r="F45"/>
  <c r="F49"/>
  <c r="F47"/>
  <c r="G46"/>
  <c r="F20"/>
  <c r="F21"/>
  <c r="F17"/>
  <c r="F16" s="1"/>
  <c r="F70" l="1"/>
  <c r="F139"/>
  <c r="F112"/>
  <c r="F165" l="1"/>
  <c r="F105"/>
  <c r="F82" l="1"/>
  <c r="F84"/>
  <c r="F134"/>
  <c r="F119"/>
  <c r="F31"/>
  <c r="G155"/>
  <c r="F154"/>
  <c r="F156"/>
  <c r="F78" l="1"/>
  <c r="F117" l="1"/>
  <c r="F115"/>
  <c r="F128"/>
  <c r="F110"/>
  <c r="F95" l="1"/>
  <c r="F97"/>
  <c r="F132"/>
  <c r="F137"/>
  <c r="F29"/>
  <c r="F150" l="1"/>
  <c r="F152"/>
  <c r="G144"/>
  <c r="F147"/>
  <c r="F141"/>
  <c r="F145"/>
  <c r="F143"/>
  <c r="F163"/>
  <c r="F160"/>
  <c r="F68"/>
  <c r="F123"/>
  <c r="F121"/>
  <c r="G122"/>
  <c r="F162" l="1"/>
  <c r="F58"/>
  <c r="F57" s="1"/>
  <c r="F53"/>
  <c r="F32"/>
  <c r="F34"/>
  <c r="G35"/>
  <c r="F36"/>
  <c r="F27"/>
  <c r="G26"/>
  <c r="F23"/>
  <c r="F25"/>
  <c r="F43"/>
  <c r="F42" s="1"/>
  <c r="F40"/>
  <c r="F39" s="1"/>
  <c r="F60"/>
  <c r="G61"/>
  <c r="F14"/>
  <c r="F13" s="1"/>
  <c r="F11"/>
  <c r="F10" s="1"/>
  <c r="F72" l="1"/>
  <c r="F74"/>
  <c r="F76"/>
  <c r="G96"/>
  <c r="G98"/>
  <c r="F99"/>
  <c r="F103"/>
  <c r="F93"/>
  <c r="F91"/>
  <c r="F90" s="1"/>
  <c r="F88"/>
  <c r="G165" l="1"/>
  <c r="F87"/>
</calcChain>
</file>

<file path=xl/sharedStrings.xml><?xml version="1.0" encoding="utf-8"?>
<sst xmlns="http://schemas.openxmlformats.org/spreadsheetml/2006/main" count="625" uniqueCount="200">
  <si>
    <t>к решению Совета депутатов</t>
  </si>
  <si>
    <t>муниципального образования городское поселение Печенга</t>
  </si>
  <si>
    <t>Наименование</t>
  </si>
  <si>
    <t>Раздел</t>
  </si>
  <si>
    <t>Подраздел</t>
  </si>
  <si>
    <t>Целевая статья расходов</t>
  </si>
  <si>
    <t>Вид расходов</t>
  </si>
  <si>
    <t>Сумма</t>
  </si>
  <si>
    <t>в том числе за счет средств областного бюджета</t>
  </si>
  <si>
    <t>Глава местной администрации</t>
  </si>
  <si>
    <t>Расходы на выплаты по оплате труда главы местной администрации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</si>
  <si>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</si>
  <si>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Аппарат органов местного самоуправления</t>
  </si>
  <si>
    <t>Расходы на выплаты по оплате труда работников органов местного самоуправления</t>
  </si>
  <si>
    <t>Иные бюджетные ассигнования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</si>
  <si>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</si>
  <si>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Закупка товаров, работ и услуг для государственных (муниципальных) нужд</t>
  </si>
  <si>
    <t>Прохождение ежегодного медицинского осмотра</t>
  </si>
  <si>
    <t xml:space="preserve">Направление муниципальных служащих на семинары, курсы повышения квалификации, профессиональную подготовку  и переподготовку 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</si>
  <si>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</si>
  <si>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</si>
  <si>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</si>
  <si>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Софинансирование к субсидии на техническое сопровождение программного обеспечения "Система автоматизированного рабочего места муниципального образования" за счет средств местного бюджета</t>
  </si>
  <si>
    <t>Доплаты к пенсиям муниципальных служащих муниципального образования</t>
  </si>
  <si>
    <t>Социальное обеспечение и иные выплаты населению</t>
  </si>
  <si>
    <t>Субсидия на софинансирование расходных обязательств муниципального образования на оплату взносов на капитальный ремонт за муниципальный жилой фонд</t>
  </si>
  <si>
    <t>Софинансирование к субсидии на поддержку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</si>
  <si>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Расходы на выплаты по оплате труда работников  органов местного самоуправления</t>
  </si>
  <si>
    <t>Всего расходов</t>
  </si>
  <si>
    <t>00 0 00 00000</t>
  </si>
  <si>
    <t>01</t>
  </si>
  <si>
    <t>04</t>
  </si>
  <si>
    <t>200</t>
  </si>
  <si>
    <t>70 6 00 00000</t>
  </si>
  <si>
    <t>70 6 11 00000</t>
  </si>
  <si>
    <t>13</t>
  </si>
  <si>
    <t>02</t>
  </si>
  <si>
    <t>03</t>
  </si>
  <si>
    <t>09</t>
  </si>
  <si>
    <t>70 6 12 48090</t>
  </si>
  <si>
    <t>70 6 12 48080</t>
  </si>
  <si>
    <t>70 6 12 13060</t>
  </si>
  <si>
    <t>70 6 12 06010</t>
  </si>
  <si>
    <t>70 6 12 06000</t>
  </si>
  <si>
    <t>70 6 12 04010</t>
  </si>
  <si>
    <t>70 6 12 04000</t>
  </si>
  <si>
    <t>100</t>
  </si>
  <si>
    <t>70 6 11 13060</t>
  </si>
  <si>
    <t>70 6 11 06010</t>
  </si>
  <si>
    <t>Расходы на выплаты по оплате труда главы муниципального образования</t>
  </si>
  <si>
    <t>70 6 11 01010</t>
  </si>
  <si>
    <t>70 6 11 13020</t>
  </si>
  <si>
    <t>300</t>
  </si>
  <si>
    <t>10</t>
  </si>
  <si>
    <r>
      <t xml:space="preserve">Расходы на </t>
    </r>
    <r>
      <rPr>
        <sz val="10"/>
        <color rgb="FF333333"/>
        <rFont val="Times New Roman"/>
        <family val="1"/>
        <charset val="204"/>
      </rPr>
      <t>премирование физических лиц за достижения</t>
    </r>
  </si>
  <si>
    <t>70 6 11 13010</t>
  </si>
  <si>
    <t>70 1 11 40010</t>
  </si>
  <si>
    <t>70 1 11 00000</t>
  </si>
  <si>
    <t>70 1 00 00000</t>
  </si>
  <si>
    <t>Мероприятия, по эффективному использованию муниципального имущества</t>
  </si>
  <si>
    <t>70 1 12 40020</t>
  </si>
  <si>
    <t>70 1 12 00000</t>
  </si>
  <si>
    <t>Формирование и регулирование земельных отношений</t>
  </si>
  <si>
    <t>05</t>
  </si>
  <si>
    <t>70 4 00 00000</t>
  </si>
  <si>
    <r>
      <t xml:space="preserve">Задача 2. </t>
    </r>
    <r>
      <rPr>
        <sz val="10"/>
        <color theme="1"/>
        <rFont val="Times New Roman"/>
        <family val="1"/>
        <charset val="204"/>
      </rPr>
      <t>Оздоровление санитарной и экологической обстановки в населенных пунктах МО г.п. Печенга и на свободных территориях</t>
    </r>
  </si>
  <si>
    <t>70 4 12 00000</t>
  </si>
  <si>
    <t>70 3 00 00000</t>
  </si>
  <si>
    <t>70 3 12 00000</t>
  </si>
  <si>
    <t xml:space="preserve">Мероприятия по обеспечению содержания и обслуживанию  автомобильных дорог общего пользования местного значения и улично-дорожной сети </t>
  </si>
  <si>
    <t>70 3 12 48050</t>
  </si>
  <si>
    <r>
      <t xml:space="preserve">Задача 2. </t>
    </r>
    <r>
      <rPr>
        <sz val="10"/>
        <color theme="1"/>
        <rFont val="Times New Roman"/>
        <family val="1"/>
        <charset val="204"/>
      </rPr>
      <t>Внедрение технических средств регулирования дорожного движения</t>
    </r>
  </si>
  <si>
    <r>
      <t xml:space="preserve">Задача 3. </t>
    </r>
    <r>
      <rPr>
        <sz val="10"/>
        <color theme="1"/>
        <rFont val="Times New Roman"/>
        <family val="1"/>
        <charset val="204"/>
      </rPr>
      <t>Текущее содержание и обслуживание автомобильных дорог общего пользования и иной улично-дорожной сети</t>
    </r>
  </si>
  <si>
    <t>70 3 13 00000</t>
  </si>
  <si>
    <t>70 3 13 48050</t>
  </si>
  <si>
    <t>800</t>
  </si>
  <si>
    <t>70 2 00 00000</t>
  </si>
  <si>
    <t>70 2 11 00000</t>
  </si>
  <si>
    <t>70 6 12 51180</t>
  </si>
  <si>
    <t>70 6 12 75540</t>
  </si>
  <si>
    <t>70 4 12 75590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</si>
  <si>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</si>
  <si>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70 2 11 70750</t>
  </si>
  <si>
    <t>Софинансирование к 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</si>
  <si>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70 2 11 S0750</t>
  </si>
  <si>
    <t>70 2 11 40040</t>
  </si>
  <si>
    <t>Расходы направленные на содержание незаселенного жилого фонда</t>
  </si>
  <si>
    <t>70 2 12 70850</t>
  </si>
  <si>
    <t>70 2 12 S0850</t>
  </si>
  <si>
    <r>
      <t>Задача 1</t>
    </r>
    <r>
      <rPr>
        <sz val="10"/>
        <color theme="1"/>
        <rFont val="Times New Roman"/>
        <family val="1"/>
        <charset val="204"/>
      </rPr>
      <t>.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Приведение в качественное состояние элементов благоустройства, совершенствование эстетического вида населенных пунктов МО г.п. Печенга</t>
    </r>
  </si>
  <si>
    <t>70 4 11 00000</t>
  </si>
  <si>
    <t>Мероприятия по благоустройству территории муниципального образования</t>
  </si>
  <si>
    <t>70 4 11 40060</t>
  </si>
  <si>
    <t>70 4 12 40060</t>
  </si>
  <si>
    <t>70 6 13 00000</t>
  </si>
  <si>
    <r>
      <t>Задача 2</t>
    </r>
    <r>
      <rPr>
        <sz val="10"/>
        <color theme="1"/>
        <rFont val="Times New Roman"/>
        <family val="1"/>
        <charset val="204"/>
      </rPr>
      <t>.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Приведение в качественное состояние элементов благоустройства общественных мест, совершенствование эстетического вида населенных пунктов МО г.п. Печенга</t>
    </r>
  </si>
  <si>
    <t>70 5 00 00000</t>
  </si>
  <si>
    <t xml:space="preserve">70 5 F2 55550 </t>
  </si>
  <si>
    <t>70 5 F2 55550</t>
  </si>
  <si>
    <r>
      <t>Задача 1.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Мероприятия, направленные на достижение индикативных значений по заработной плате отдельных категорий работников, определенных Указами президента Российской Федерации</t>
    </r>
  </si>
  <si>
    <t>11</t>
  </si>
  <si>
    <t>70 9 11 00000</t>
  </si>
  <si>
    <t>70 9 00 00000</t>
  </si>
  <si>
    <t>70 9 12 00000</t>
  </si>
  <si>
    <r>
      <t>Подпрограмма 4</t>
    </r>
    <r>
      <rPr>
        <sz val="10"/>
        <color theme="1"/>
        <rFont val="Times New Roman"/>
        <family val="1"/>
        <charset val="204"/>
      </rPr>
      <t xml:space="preserve"> «Информирование населения о деятельности органов местного самоуправления и муниципальных учреждений городского поселения»</t>
    </r>
  </si>
  <si>
    <t>12</t>
  </si>
  <si>
    <t>08</t>
  </si>
  <si>
    <t>Муниципальная программа 8. «Развитие культуры и  молодежной политики на территории муниципального образования городское поселение Печенга Печенгского района Мурманской области на 2019 год»</t>
  </si>
  <si>
    <t>70 8 00 00000</t>
  </si>
  <si>
    <t>70 8 11 00000</t>
  </si>
  <si>
    <t>Субсидия на софинансирование расходов, направляемых на оплату труда и начисления на выплаты по оплате труда работников муниципальных учреждений</t>
  </si>
  <si>
    <t>Софинансировани к субсидия на софинансирование расходов, направляемых на оплату труда и начисления на выплаты по оплате труда работников муниципальных учреждений</t>
  </si>
  <si>
    <r>
      <t>Задача 2.</t>
    </r>
    <r>
      <rPr>
        <sz val="10"/>
        <color theme="1"/>
        <rFont val="Times New Roman"/>
        <family val="1"/>
        <charset val="204"/>
      </rPr>
      <t xml:space="preserve"> Повышение качества услуг, предоставляемых учреждением культуры</t>
    </r>
  </si>
  <si>
    <t>70 8 12 00000</t>
  </si>
  <si>
    <t>07</t>
  </si>
  <si>
    <t>70 8 12 40080</t>
  </si>
  <si>
    <t>Отражаются расходы на резервный фонд по непредвиденным расходам</t>
  </si>
  <si>
    <t>70 2 11 00050</t>
  </si>
  <si>
    <t>Межбюджетные трансферты</t>
  </si>
  <si>
    <t>Содержание МКУ «ЕДДС» муниципального образования Печенгский район</t>
  </si>
  <si>
    <t>500</t>
  </si>
  <si>
    <r>
      <t xml:space="preserve">Задача 1. </t>
    </r>
    <r>
      <rPr>
        <sz val="10"/>
        <color theme="1"/>
        <rFont val="Times New Roman"/>
        <family val="1"/>
        <charset val="204"/>
      </rPr>
      <t>Обеспечение защиты населения от чрезвычайных ситуаций и ликвидация их последствий, выполнение мероприятий гражданской обороны на территории муниципального образования</t>
    </r>
  </si>
  <si>
    <r>
      <t xml:space="preserve">Задача 2. </t>
    </r>
    <r>
      <rPr>
        <sz val="10"/>
        <color theme="1"/>
        <rFont val="Times New Roman"/>
        <family val="1"/>
        <charset val="204"/>
      </rPr>
      <t>Содержание МКУ «ЕДДС» муниципального образования Печенгский район</t>
    </r>
  </si>
  <si>
    <t>70 7 11 48010</t>
  </si>
  <si>
    <t>Мероприятия по обеспечению защиты населения и территории от чрезвычайных ситуаций, первичных мер противопожарной безопасности, направленных на обеспечение антитеррористической защищенности населения</t>
  </si>
  <si>
    <t>70 7 12 48020</t>
  </si>
  <si>
    <t>70 7 12 00000</t>
  </si>
  <si>
    <t>70 7 00 00000</t>
  </si>
  <si>
    <t>70 7 11 00000</t>
  </si>
  <si>
    <r>
      <t>Задача 1.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Развитие спортивной инфраструктуры для занятий физической культурой и массовым спортом населения муниципального образования</t>
    </r>
  </si>
  <si>
    <r>
      <t xml:space="preserve">Задача 2. </t>
    </r>
    <r>
      <rPr>
        <sz val="10"/>
        <color theme="1"/>
        <rFont val="Times New Roman"/>
        <family val="1"/>
        <charset val="204"/>
      </rPr>
      <t>Вовлечение населения в занятия физической культурой и массовым спортом</t>
    </r>
  </si>
  <si>
    <t>70 2 12 00000</t>
  </si>
  <si>
    <t>70 5 F2 00000</t>
  </si>
  <si>
    <t>70 6 13 S0570</t>
  </si>
  <si>
    <t>600</t>
  </si>
  <si>
    <t xml:space="preserve">Расходы на обеспечение деятельности (оказание услуг) подведомственных учреждений, в том числе на предоставление государственным бюджетным и автономным учреждениям субсидий </t>
  </si>
  <si>
    <t>Предоставление субсидий бюджетным, автономным учреждениям и иным некоммерческим организациям</t>
  </si>
  <si>
    <r>
      <t>Задача 2</t>
    </r>
    <r>
      <rPr>
        <sz val="10"/>
        <color theme="1"/>
        <rFont val="Times New Roman"/>
        <family val="1"/>
        <charset val="204"/>
      </rPr>
      <t xml:space="preserve">. </t>
    </r>
    <r>
      <rPr>
        <sz val="10"/>
        <color rgb="FF000000"/>
        <rFont val="Times New Roman"/>
        <family val="1"/>
        <charset val="204"/>
      </rPr>
      <t>Формирование и эффективное использование муниципального имущества м</t>
    </r>
    <r>
      <rPr>
        <sz val="10"/>
        <color theme="1"/>
        <rFont val="Times New Roman"/>
        <family val="1"/>
        <charset val="204"/>
      </rPr>
      <t>униципального образования городское поселение Печенга Печенгского района Мурманской области</t>
    </r>
  </si>
  <si>
    <t>Приложение № 8</t>
  </si>
  <si>
    <t>Расходы на обеспечение деятельности органов местного самоуправления</t>
  </si>
  <si>
    <t>70 6 12 00030</t>
  </si>
  <si>
    <t>Софинансирование к субсидии на софинансирование расходных обязательств муниципального образования на оплату взносов на капитальный ремонт за муниципальный жилой фонд</t>
  </si>
  <si>
    <r>
      <t>Подпрограмма 3</t>
    </r>
    <r>
      <rPr>
        <sz val="10"/>
        <color theme="1"/>
        <rFont val="Times New Roman"/>
        <family val="1"/>
        <charset val="204"/>
      </rPr>
      <t xml:space="preserve"> «Обеспечение деятельности органов местного самоуправления муниципального образования городского поселения Печенга»</t>
    </r>
  </si>
  <si>
    <t>Расходы на выплаты по оплате труда работников муниципальных бюджетных учреждений</t>
  </si>
  <si>
    <t>70 6 13 40050</t>
  </si>
  <si>
    <t>70 6 13 40080</t>
  </si>
  <si>
    <t>70 9 12 40080</t>
  </si>
  <si>
    <t>70 9 11 40080</t>
  </si>
  <si>
    <t>70 6 12 00000</t>
  </si>
  <si>
    <t>70 6 14 00000</t>
  </si>
  <si>
    <t>Субсидия на обеспечение развития и укрепления материально-технической базы мунципальных домов культуры</t>
  </si>
  <si>
    <t>Софинансирование к субсидии на обеспечение развития и укрепления материально-технической базы мунципальных домов культуры</t>
  </si>
  <si>
    <t>70 8 12 L4670</t>
  </si>
  <si>
    <t>70 8 11 13060</t>
  </si>
  <si>
    <t>Передача Контрольно-счетной палате муниципального образования Печенгский район части полномочий по внешнему финансовому контролю</t>
  </si>
  <si>
    <t xml:space="preserve">70 6 11 48030 </t>
  </si>
  <si>
    <t>06</t>
  </si>
  <si>
    <t>70 6 12 40020</t>
  </si>
  <si>
    <r>
      <rPr>
        <b/>
        <sz val="10"/>
        <color theme="1"/>
        <rFont val="Times New Roman"/>
        <family val="1"/>
        <charset val="204"/>
      </rPr>
      <t xml:space="preserve">Задача 1 </t>
    </r>
    <r>
      <rPr>
        <sz val="10"/>
        <color rgb="FF000000"/>
        <rFont val="Times New Roman"/>
        <family val="1"/>
        <charset val="204"/>
      </rPr>
      <t xml:space="preserve">Формирование и регулирование земельных отношений на территории и </t>
    </r>
    <r>
      <rPr>
        <sz val="10"/>
        <color theme="1"/>
        <rFont val="Times New Roman"/>
        <family val="1"/>
        <charset val="204"/>
      </rPr>
      <t>муниципального образования городское поселение Печенга Печенгского района Мурманской области</t>
    </r>
  </si>
  <si>
    <r>
      <rPr>
        <b/>
        <sz val="10"/>
        <color theme="1"/>
        <rFont val="Times New Roman"/>
        <family val="1"/>
        <charset val="204"/>
      </rPr>
      <t>Задача 1</t>
    </r>
    <r>
      <rPr>
        <sz val="10"/>
        <color theme="1"/>
        <rFont val="Times New Roman"/>
        <family val="1"/>
        <charset val="204"/>
      </rPr>
      <t xml:space="preserve"> 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(водоснабжения, водоотведения, теплоснабжения, электроснабжения)</t>
    </r>
  </si>
  <si>
    <t>Расходы на премирование физических лиц за достижения</t>
  </si>
  <si>
    <t>70 8 11 Р1100</t>
  </si>
  <si>
    <t>70 8 11 71100</t>
  </si>
  <si>
    <t>70 8 11 S1100</t>
  </si>
  <si>
    <t>70 6 13 13060</t>
  </si>
  <si>
    <r>
      <rPr>
        <b/>
        <sz val="10"/>
        <color theme="1"/>
        <rFont val="Times New Roman"/>
        <family val="1"/>
        <charset val="204"/>
      </rPr>
      <t xml:space="preserve">Задача 2. </t>
    </r>
    <r>
      <rPr>
        <sz val="10"/>
        <color theme="1"/>
        <rFont val="Times New Roman"/>
        <family val="1"/>
        <charset val="204"/>
      </rPr>
      <t>Содержание муниципального жилищного фонда в надлежащем состоянии</t>
    </r>
  </si>
  <si>
    <t>Муниципальная программа 1. «Управление муниципальной собственностью и земельными ресурсами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</si>
  <si>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r>
      <rPr>
        <b/>
        <sz val="10"/>
        <color rgb="FF000000"/>
        <rFont val="Times New Roman"/>
        <family val="1"/>
        <charset val="204"/>
      </rPr>
      <t>Задача 3</t>
    </r>
    <r>
      <rPr>
        <sz val="10"/>
        <color rgb="FF000000"/>
        <rFont val="Times New Roman"/>
        <family val="1"/>
        <charset val="204"/>
      </rPr>
      <t>.Развитие градостроительной деятельности муниципального образования городское поселение Печенга Печенгского района Мурманской области</t>
    </r>
  </si>
  <si>
    <t>Подготовка чертежей градостроительных планов земельных участков</t>
  </si>
  <si>
    <t>70 1 13 40030</t>
  </si>
  <si>
    <t>70 1 13 00000</t>
  </si>
  <si>
    <t>Муниципальная программа 2. «Развитие жилищно-коммунального хозяйства муниципального образования городское поселение Печенга Печенгского района Мурманской области на 2020 год и плановый период 2021-2022 годы»</t>
  </si>
  <si>
    <t xml:space="preserve">70 2 11 40020 </t>
  </si>
  <si>
    <t>Муниципальная программа 3. «Повышение безопасности дорожного движения, снижение дорожно-транспортного травматизма и развитие дорожного хозяйства муниципального образования городское поселение Печенга Печенгского района Мурманской области на 2020 год и плановай период 2021-2022 годы»</t>
  </si>
  <si>
    <t xml:space="preserve">Субсидия на финансовое обеспечениедорожной деятельности в отношении автомобильных дорог местного значения и искусственных дорожных сооружений на них за счет средств дорожного фонда </t>
  </si>
  <si>
    <t>70 3 13 49100</t>
  </si>
  <si>
    <t xml:space="preserve">Софинансирование к субсидии на финансовое обеспечениедорожной деятельности в отношении автомобильных дорог местного значения и искусственных дорожных сооружений на них за счет средств дорожного фонда </t>
  </si>
  <si>
    <t>70 3 13 S9100</t>
  </si>
  <si>
    <t>Муниципальная программа 4. «Благоустройство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</si>
  <si>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Мероприятия по ликвидации несанкционорованных свалок на территории МО г.п. Печенга</t>
  </si>
  <si>
    <t>70 4 12 48040</t>
  </si>
  <si>
    <t>Муниципальная программа 5. «Формирование современной городской среды на территории муниципального образования городское поселение Печенга Печенгского района Мурманской области на 2020 год и плановый период 2021-2025 годы»</t>
  </si>
  <si>
    <t>Муниципальная программа 6. «Муниципальное управление и гражданское общество муниципального образования городское поселение Печенга Печенгского района Мурманской области на 2020 год и плановый период 2021-2022 годы»</t>
  </si>
  <si>
    <r>
      <t>Подпрограмма 2.</t>
    </r>
    <r>
      <rPr>
        <sz val="10"/>
        <color rgb="FF000000"/>
        <rFont val="Times New Roman"/>
        <family val="1"/>
        <charset val="204"/>
      </rPr>
      <t xml:space="preserve">«Обеспечение деятельности исполнительно-распорядительного </t>
    </r>
    <r>
      <rPr>
        <sz val="10"/>
        <color theme="1"/>
        <rFont val="Times New Roman"/>
        <family val="1"/>
        <charset val="204"/>
      </rPr>
      <t>органа местного самоуправления городского поселения Печенга»</t>
    </r>
  </si>
  <si>
    <r>
      <t>Подпрограмма 1</t>
    </r>
    <r>
      <rPr>
        <sz val="10"/>
        <color rgb="FF000000"/>
        <rFont val="Times New Roman"/>
        <family val="1"/>
        <charset val="204"/>
      </rPr>
      <t xml:space="preserve"> «Обеспечение деятельности </t>
    </r>
    <r>
      <rPr>
        <sz val="10"/>
        <color theme="1"/>
        <rFont val="Times New Roman"/>
        <family val="1"/>
        <charset val="204"/>
      </rPr>
      <t>представительного органа местного самоуправления городского поселения Печенга»</t>
    </r>
  </si>
  <si>
    <t>70 6 13 70570</t>
  </si>
  <si>
    <t>Муниципальная программа 7. «Обеспечение безопасности населения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</si>
  <si>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70 7 12 00050</t>
  </si>
  <si>
    <t>Муниципальная программа 9. «Развитие физической культуры и массового спорта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</si>
  <si>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70 6 12 13010</t>
  </si>
  <si>
    <t>70 6 14 40080</t>
  </si>
  <si>
    <t xml:space="preserve">Распределение бюджетных ассигнований по целевыи статьям, разделам и подразделам, группам видов расходов классификации расходов бюджета городского поселения Печенга на 2020 год </t>
  </si>
  <si>
    <t xml:space="preserve">Субсидии на поддержку государственных программ субъектов Российской Федерации и муниципальных программ формирования современной городской среды 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</si>
  <si>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</si>
  <si>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Расходы на выплаты по оплате труда работников муниципальных  учреждений</t>
  </si>
  <si>
    <t xml:space="preserve">70 2 12 40040 </t>
  </si>
  <si>
    <t>70 2 12 40040</t>
  </si>
  <si>
    <t>70 6 11 48080</t>
  </si>
  <si>
    <t xml:space="preserve">70 6 12 00030 </t>
  </si>
  <si>
    <t xml:space="preserve">от  г.   №  
«О внесении изменений в решение Совета депутатов муниципального образования городское поселение Печенга   от 20.12.2019 г. № 30 «Об утверждении бюджета муниципального образования городское поселение Печенга на 2020 год и плановый период 2021- 2022 годы»
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</si>
</sst>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5">
    <xf numFmtId="0" fontId="0" fillId="0" borderId="0" xfId="0"/>
    <xf numFmtId="0" fontId="2" fillId="0" borderId="0" xfId="0" applyFont="1" applyAlignment="1">
      <alignment horizontal="justify"/>
    </xf>
    <xf numFmtId="49" fontId="0" fillId="0" borderId="0" xfId="0" applyNumberFormat="1"/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11" fontId="1" fillId="0" borderId="1" xfId="0" applyNumberFormat="1" applyFont="1" applyFill="1" applyBorder="1" applyAlignment="1">
      <alignment vertical="top" wrapText="1"/>
    </xf>
    <xf numFmtId="0" fontId="9" fillId="0" borderId="1" xfId="1" applyFont="1" applyBorder="1" applyAlignment="1">
      <alignment horizontal="justify" wrapText="1"/>
    </xf>
    <xf numFmtId="0" fontId="9" fillId="0" borderId="1" xfId="1" applyFont="1" applyFill="1" applyBorder="1" applyAlignment="1">
      <alignment horizontal="justify" wrapText="1"/>
    </xf>
    <xf numFmtId="0" fontId="9" fillId="2" borderId="1" xfId="1" applyFont="1" applyFill="1" applyBorder="1" applyAlignment="1">
      <alignment horizontal="justify" wrapText="1"/>
    </xf>
    <xf numFmtId="4" fontId="0" fillId="0" borderId="0" xfId="0" applyNumberFormat="1"/>
    <xf numFmtId="4" fontId="3" fillId="0" borderId="0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justify"/>
    </xf>
    <xf numFmtId="0" fontId="10" fillId="0" borderId="0" xfId="0" applyFont="1"/>
    <xf numFmtId="0" fontId="3" fillId="0" borderId="1" xfId="0" applyFont="1" applyBorder="1" applyAlignment="1">
      <alignment horizontal="left" wrapText="1"/>
    </xf>
    <xf numFmtId="0" fontId="3" fillId="0" borderId="1" xfId="0" applyFont="1" applyBorder="1"/>
    <xf numFmtId="0" fontId="0" fillId="0" borderId="0" xfId="0" applyFill="1"/>
    <xf numFmtId="4" fontId="3" fillId="0" borderId="1" xfId="0" applyNumberFormat="1" applyFont="1" applyFill="1" applyBorder="1" applyAlignment="1">
      <alignment horizontal="right"/>
    </xf>
    <xf numFmtId="0" fontId="1" fillId="0" borderId="1" xfId="0" applyFont="1" applyFill="1" applyBorder="1"/>
    <xf numFmtId="4" fontId="1" fillId="0" borderId="1" xfId="0" applyNumberFormat="1" applyFont="1" applyFill="1" applyBorder="1" applyAlignment="1">
      <alignment horizontal="right"/>
    </xf>
    <xf numFmtId="0" fontId="3" fillId="0" borderId="1" xfId="0" applyFont="1" applyFill="1" applyBorder="1"/>
    <xf numFmtId="4" fontId="1" fillId="0" borderId="1" xfId="0" applyNumberFormat="1" applyFont="1" applyFill="1" applyBorder="1"/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/>
    </xf>
    <xf numFmtId="0" fontId="0" fillId="0" borderId="0" xfId="0" applyBorder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/>
    </xf>
    <xf numFmtId="4" fontId="1" fillId="4" borderId="1" xfId="0" applyNumberFormat="1" applyFont="1" applyFill="1" applyBorder="1" applyAlignment="1">
      <alignment horizontal="right"/>
    </xf>
    <xf numFmtId="0" fontId="5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wrapText="1"/>
    </xf>
    <xf numFmtId="4" fontId="3" fillId="4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/>
    <xf numFmtId="0" fontId="1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6"/>
  <sheetViews>
    <sheetView tabSelected="1" workbookViewId="0">
      <selection activeCell="F27" sqref="F27"/>
    </sheetView>
  </sheetViews>
  <sheetFormatPr defaultRowHeight="15"/>
  <cols>
    <col min="1" max="1" width="54.28515625" customWidth="1"/>
    <col min="2" max="2" width="11.85546875" style="2" customWidth="1"/>
    <col min="3" max="3" width="4.85546875" style="2" customWidth="1"/>
    <col min="4" max="4" width="4.5703125" style="2" customWidth="1"/>
    <col min="5" max="5" width="4.140625" style="2" customWidth="1"/>
    <col min="6" max="6" width="12.85546875" style="22" customWidth="1"/>
    <col min="7" max="7" width="12.42578125" style="22" customWidth="1"/>
    <col min="9" max="9" width="14.140625" customWidth="1"/>
    <col min="10" max="10" width="14.42578125" customWidth="1"/>
  </cols>
  <sheetData>
    <row r="1" spans="1:7" ht="16.5">
      <c r="A1" s="1"/>
    </row>
    <row r="2" spans="1:7">
      <c r="A2" s="42" t="s">
        <v>138</v>
      </c>
      <c r="B2" s="42"/>
      <c r="C2" s="42"/>
      <c r="D2" s="42"/>
      <c r="E2" s="42"/>
      <c r="F2" s="42"/>
      <c r="G2" s="42"/>
    </row>
    <row r="3" spans="1:7">
      <c r="A3" s="42" t="s">
        <v>0</v>
      </c>
      <c r="B3" s="42"/>
      <c r="C3" s="42"/>
      <c r="D3" s="42"/>
      <c r="E3" s="42"/>
      <c r="F3" s="42"/>
      <c r="G3" s="42"/>
    </row>
    <row r="4" spans="1:7">
      <c r="A4" s="42" t="s">
        <v>1</v>
      </c>
      <c r="B4" s="42"/>
      <c r="C4" s="42"/>
      <c r="D4" s="42"/>
      <c r="E4" s="42"/>
      <c r="F4" s="42"/>
      <c r="G4" s="42"/>
    </row>
    <row r="5" spans="1:7" ht="71.25" customHeight="1">
      <c r="A5" s="43" t="s">
        <v>199</v>
      </c>
      <c r="B5" s="44"/>
      <c r="C5" s="44"/>
      <c r="D5" s="44"/>
      <c r="E5" s="44"/>
      <c r="F5" s="44"/>
      <c r="G5" s="44"/>
    </row>
    <row r="6" spans="1:7">
      <c r="A6" s="42"/>
      <c r="B6" s="42"/>
      <c r="C6" s="42"/>
      <c r="D6" s="42"/>
      <c r="E6" s="42"/>
      <c r="F6" s="42"/>
      <c r="G6" s="42"/>
    </row>
    <row r="7" spans="1:7" ht="33.75" customHeight="1">
      <c r="A7" s="41" t="s">
        <v>191</v>
      </c>
      <c r="B7" s="41"/>
      <c r="C7" s="41"/>
      <c r="D7" s="41"/>
      <c r="E7" s="41"/>
      <c r="F7" s="41"/>
      <c r="G7" s="41"/>
    </row>
    <row r="8" spans="1:7" ht="38.25" customHeight="1">
      <c r="A8" s="15" t="s">
        <v>2</v>
      </c>
      <c r="B8" s="32" t="s">
        <v>5</v>
      </c>
      <c r="C8" s="32" t="s">
        <v>3</v>
      </c>
      <c r="D8" s="32" t="s">
        <v>4</v>
      </c>
      <c r="E8" s="32" t="s">
        <v>6</v>
      </c>
      <c r="F8" s="33" t="s">
        <v>7</v>
      </c>
      <c r="G8" s="34" t="s">
        <v>8</v>
      </c>
    </row>
    <row r="9" spans="1:7" ht="68.25" customHeight="1">
      <c r="A9" s="13" t="s">
        <v>166</v>
      </c>
      <c r="B9" s="3" t="s">
        <v>58</v>
      </c>
      <c r="C9" s="4"/>
      <c r="D9" s="4"/>
      <c r="E9" s="4"/>
      <c r="F9" s="39">
        <f>F12+F15+F18</f>
        <v>1300000</v>
      </c>
      <c r="G9" s="24"/>
    </row>
    <row r="10" spans="1:7" ht="39.75" customHeight="1">
      <c r="A10" s="14" t="s">
        <v>158</v>
      </c>
      <c r="B10" s="4" t="s">
        <v>57</v>
      </c>
      <c r="C10" s="4"/>
      <c r="D10" s="4"/>
      <c r="E10" s="4"/>
      <c r="F10" s="36">
        <f>F11</f>
        <v>200000</v>
      </c>
      <c r="G10" s="24"/>
    </row>
    <row r="11" spans="1:7" ht="17.25" customHeight="1">
      <c r="A11" s="14" t="s">
        <v>62</v>
      </c>
      <c r="B11" s="4" t="s">
        <v>56</v>
      </c>
      <c r="C11" s="4" t="s">
        <v>30</v>
      </c>
      <c r="D11" s="4">
        <v>13</v>
      </c>
      <c r="E11" s="4"/>
      <c r="F11" s="36">
        <f>F12</f>
        <v>200000</v>
      </c>
      <c r="G11" s="24"/>
    </row>
    <row r="12" spans="1:7" ht="27" customHeight="1">
      <c r="A12" s="16" t="s">
        <v>16</v>
      </c>
      <c r="B12" s="4" t="s">
        <v>56</v>
      </c>
      <c r="C12" s="4" t="s">
        <v>30</v>
      </c>
      <c r="D12" s="4" t="s">
        <v>35</v>
      </c>
      <c r="E12" s="4">
        <v>200</v>
      </c>
      <c r="F12" s="36">
        <v>200000</v>
      </c>
      <c r="G12" s="24"/>
    </row>
    <row r="13" spans="1:7" ht="53.25" customHeight="1">
      <c r="A13" s="20" t="s">
        <v>137</v>
      </c>
      <c r="B13" s="4" t="s">
        <v>61</v>
      </c>
      <c r="C13" s="4"/>
      <c r="D13" s="4"/>
      <c r="E13" s="4"/>
      <c r="F13" s="36">
        <f>F14</f>
        <v>1000000</v>
      </c>
      <c r="G13" s="24"/>
    </row>
    <row r="14" spans="1:7" ht="28.5" customHeight="1">
      <c r="A14" s="14" t="s">
        <v>59</v>
      </c>
      <c r="B14" s="4" t="s">
        <v>60</v>
      </c>
      <c r="C14" s="4" t="s">
        <v>30</v>
      </c>
      <c r="D14" s="4" t="s">
        <v>35</v>
      </c>
      <c r="E14" s="4"/>
      <c r="F14" s="36">
        <f>F15</f>
        <v>1000000</v>
      </c>
      <c r="G14" s="24"/>
    </row>
    <row r="15" spans="1:7" ht="28.5" customHeight="1">
      <c r="A15" s="16" t="s">
        <v>16</v>
      </c>
      <c r="B15" s="4" t="s">
        <v>60</v>
      </c>
      <c r="C15" s="4" t="s">
        <v>30</v>
      </c>
      <c r="D15" s="4">
        <v>13</v>
      </c>
      <c r="E15" s="4">
        <v>200</v>
      </c>
      <c r="F15" s="36">
        <v>1000000</v>
      </c>
      <c r="G15" s="24"/>
    </row>
    <row r="16" spans="1:7" ht="42" customHeight="1">
      <c r="A16" s="16" t="s">
        <v>167</v>
      </c>
      <c r="B16" s="4" t="s">
        <v>170</v>
      </c>
      <c r="C16" s="4"/>
      <c r="D16" s="4"/>
      <c r="E16" s="4"/>
      <c r="F16" s="36">
        <f>F17</f>
        <v>100000</v>
      </c>
      <c r="G16" s="24"/>
    </row>
    <row r="17" spans="1:7" ht="27.75" customHeight="1">
      <c r="A17" s="35" t="s">
        <v>168</v>
      </c>
      <c r="B17" s="4" t="s">
        <v>169</v>
      </c>
      <c r="C17" s="4" t="s">
        <v>31</v>
      </c>
      <c r="D17" s="4" t="s">
        <v>105</v>
      </c>
      <c r="E17" s="4"/>
      <c r="F17" s="36">
        <f>F18</f>
        <v>100000</v>
      </c>
      <c r="G17" s="24"/>
    </row>
    <row r="18" spans="1:7" ht="28.5" customHeight="1">
      <c r="A18" s="16" t="s">
        <v>16</v>
      </c>
      <c r="B18" s="4" t="s">
        <v>169</v>
      </c>
      <c r="C18" s="4" t="s">
        <v>31</v>
      </c>
      <c r="D18" s="4" t="s">
        <v>105</v>
      </c>
      <c r="E18" s="4" t="s">
        <v>32</v>
      </c>
      <c r="F18" s="36">
        <v>100000</v>
      </c>
      <c r="G18" s="24"/>
    </row>
    <row r="19" spans="1:7" s="19" customFormat="1" ht="60.75" customHeight="1">
      <c r="A19" s="13" t="s">
        <v>171</v>
      </c>
      <c r="B19" s="3" t="s">
        <v>76</v>
      </c>
      <c r="C19" s="3"/>
      <c r="D19" s="3"/>
      <c r="E19" s="3"/>
      <c r="F19" s="39">
        <f>F22+F24+F26+F28+F30+F33+F35+F37</f>
        <v>6323537.1500000004</v>
      </c>
      <c r="G19" s="26"/>
    </row>
    <row r="20" spans="1:7" ht="67.5" customHeight="1">
      <c r="A20" s="14" t="s">
        <v>159</v>
      </c>
      <c r="B20" s="4" t="s">
        <v>77</v>
      </c>
      <c r="C20" s="4"/>
      <c r="D20" s="4"/>
      <c r="E20" s="4"/>
      <c r="F20" s="36">
        <f>F22+F24+F26+F28+F30</f>
        <v>5254406</v>
      </c>
      <c r="G20" s="24"/>
    </row>
    <row r="21" spans="1:7" ht="27.75" customHeight="1">
      <c r="A21" s="28" t="s">
        <v>59</v>
      </c>
      <c r="B21" s="4" t="s">
        <v>172</v>
      </c>
      <c r="C21" s="4" t="s">
        <v>63</v>
      </c>
      <c r="D21" s="4" t="s">
        <v>36</v>
      </c>
      <c r="E21" s="4"/>
      <c r="F21" s="36">
        <f>F22</f>
        <v>1104406</v>
      </c>
      <c r="G21" s="24"/>
    </row>
    <row r="22" spans="1:7" ht="28.5" customHeight="1">
      <c r="A22" s="16" t="s">
        <v>16</v>
      </c>
      <c r="B22" s="4" t="s">
        <v>172</v>
      </c>
      <c r="C22" s="4" t="s">
        <v>63</v>
      </c>
      <c r="D22" s="4" t="s">
        <v>36</v>
      </c>
      <c r="E22" s="4" t="s">
        <v>32</v>
      </c>
      <c r="F22" s="36">
        <f>954406+150000</f>
        <v>1104406</v>
      </c>
      <c r="G22" s="24"/>
    </row>
    <row r="23" spans="1:7" ht="28.5" customHeight="1">
      <c r="A23" s="14" t="s">
        <v>86</v>
      </c>
      <c r="B23" s="4" t="s">
        <v>85</v>
      </c>
      <c r="C23" s="4" t="s">
        <v>63</v>
      </c>
      <c r="D23" s="4" t="s">
        <v>36</v>
      </c>
      <c r="E23" s="4"/>
      <c r="F23" s="36">
        <f>F24</f>
        <v>1178898.3500000001</v>
      </c>
      <c r="G23" s="24"/>
    </row>
    <row r="24" spans="1:7" ht="26.25" customHeight="1">
      <c r="A24" s="16" t="s">
        <v>16</v>
      </c>
      <c r="B24" s="4" t="s">
        <v>85</v>
      </c>
      <c r="C24" s="4" t="s">
        <v>63</v>
      </c>
      <c r="D24" s="4" t="s">
        <v>36</v>
      </c>
      <c r="E24" s="4" t="s">
        <v>32</v>
      </c>
      <c r="F24" s="36">
        <f>1500000-321101.65</f>
        <v>1178898.3500000001</v>
      </c>
      <c r="G24" s="24"/>
    </row>
    <row r="25" spans="1:7" ht="54.75" customHeight="1">
      <c r="A25" s="7" t="s">
        <v>81</v>
      </c>
      <c r="B25" s="4" t="s">
        <v>82</v>
      </c>
      <c r="C25" s="4" t="s">
        <v>63</v>
      </c>
      <c r="D25" s="4" t="s">
        <v>36</v>
      </c>
      <c r="E25" s="4"/>
      <c r="F25" s="36">
        <f>F26</f>
        <v>2401651.69</v>
      </c>
      <c r="G25" s="27"/>
    </row>
    <row r="26" spans="1:7" ht="26.25" customHeight="1">
      <c r="A26" s="16" t="s">
        <v>16</v>
      </c>
      <c r="B26" s="4" t="s">
        <v>82</v>
      </c>
      <c r="C26" s="4" t="s">
        <v>63</v>
      </c>
      <c r="D26" s="4" t="s">
        <v>36</v>
      </c>
      <c r="E26" s="4">
        <v>200</v>
      </c>
      <c r="F26" s="36">
        <v>2401651.69</v>
      </c>
      <c r="G26" s="40">
        <f>F26</f>
        <v>2401651.69</v>
      </c>
    </row>
    <row r="27" spans="1:7" ht="53.25" customHeight="1">
      <c r="A27" s="7" t="s">
        <v>83</v>
      </c>
      <c r="B27" s="4" t="s">
        <v>84</v>
      </c>
      <c r="C27" s="4" t="s">
        <v>63</v>
      </c>
      <c r="D27" s="4" t="s">
        <v>36</v>
      </c>
      <c r="E27" s="4"/>
      <c r="F27" s="36">
        <f>F28</f>
        <v>469449.96</v>
      </c>
      <c r="G27" s="24"/>
    </row>
    <row r="28" spans="1:7" ht="26.25" customHeight="1">
      <c r="A28" s="16" t="s">
        <v>16</v>
      </c>
      <c r="B28" s="4" t="s">
        <v>84</v>
      </c>
      <c r="C28" s="4" t="s">
        <v>63</v>
      </c>
      <c r="D28" s="4" t="s">
        <v>36</v>
      </c>
      <c r="E28" s="4" t="s">
        <v>32</v>
      </c>
      <c r="F28" s="36">
        <f>148348.31+321101.65</f>
        <v>469449.96</v>
      </c>
      <c r="G28" s="24"/>
    </row>
    <row r="29" spans="1:7" ht="26.25" customHeight="1">
      <c r="A29" s="8" t="s">
        <v>116</v>
      </c>
      <c r="B29" s="4" t="s">
        <v>117</v>
      </c>
      <c r="C29" s="4" t="s">
        <v>30</v>
      </c>
      <c r="D29" s="4" t="s">
        <v>100</v>
      </c>
      <c r="E29" s="4"/>
      <c r="F29" s="36">
        <f>F30</f>
        <v>100000</v>
      </c>
      <c r="G29" s="24"/>
    </row>
    <row r="30" spans="1:7" ht="18" customHeight="1">
      <c r="A30" s="9" t="s">
        <v>14</v>
      </c>
      <c r="B30" s="4" t="s">
        <v>117</v>
      </c>
      <c r="C30" s="4" t="s">
        <v>30</v>
      </c>
      <c r="D30" s="4" t="s">
        <v>100</v>
      </c>
      <c r="E30" s="4" t="s">
        <v>75</v>
      </c>
      <c r="F30" s="36">
        <v>100000</v>
      </c>
      <c r="G30" s="24"/>
    </row>
    <row r="31" spans="1:7" ht="27.75" customHeight="1">
      <c r="A31" s="14" t="s">
        <v>165</v>
      </c>
      <c r="B31" s="4" t="s">
        <v>131</v>
      </c>
      <c r="C31" s="4"/>
      <c r="D31" s="4"/>
      <c r="E31" s="4"/>
      <c r="F31" s="36">
        <f>F33+F35+F37</f>
        <v>1069131.1499999999</v>
      </c>
      <c r="G31" s="25"/>
    </row>
    <row r="32" spans="1:7" ht="27.75" customHeight="1">
      <c r="A32" s="14" t="s">
        <v>86</v>
      </c>
      <c r="B32" s="4" t="s">
        <v>195</v>
      </c>
      <c r="C32" s="4" t="s">
        <v>63</v>
      </c>
      <c r="D32" s="4" t="s">
        <v>30</v>
      </c>
      <c r="E32" s="4"/>
      <c r="F32" s="36">
        <f>F33</f>
        <v>50000</v>
      </c>
      <c r="G32" s="25"/>
    </row>
    <row r="33" spans="1:7" ht="27" customHeight="1">
      <c r="A33" s="16" t="s">
        <v>16</v>
      </c>
      <c r="B33" s="4" t="s">
        <v>196</v>
      </c>
      <c r="C33" s="4" t="s">
        <v>63</v>
      </c>
      <c r="D33" s="4" t="s">
        <v>30</v>
      </c>
      <c r="E33" s="4" t="s">
        <v>32</v>
      </c>
      <c r="F33" s="36">
        <v>50000</v>
      </c>
      <c r="G33" s="25"/>
    </row>
    <row r="34" spans="1:7" ht="38.25" customHeight="1">
      <c r="A34" s="16" t="s">
        <v>25</v>
      </c>
      <c r="B34" s="4" t="s">
        <v>87</v>
      </c>
      <c r="C34" s="4" t="s">
        <v>63</v>
      </c>
      <c r="D34" s="4" t="s">
        <v>30</v>
      </c>
      <c r="E34" s="4"/>
      <c r="F34" s="36">
        <f>F35</f>
        <v>429359.95</v>
      </c>
      <c r="G34" s="25"/>
    </row>
    <row r="35" spans="1:7" ht="26.25" customHeight="1">
      <c r="A35" s="16" t="s">
        <v>16</v>
      </c>
      <c r="B35" s="4" t="s">
        <v>87</v>
      </c>
      <c r="C35" s="4" t="s">
        <v>63</v>
      </c>
      <c r="D35" s="4" t="s">
        <v>30</v>
      </c>
      <c r="E35" s="4" t="s">
        <v>32</v>
      </c>
      <c r="F35" s="36">
        <v>429359.95</v>
      </c>
      <c r="G35" s="36">
        <f>F35</f>
        <v>429359.95</v>
      </c>
    </row>
    <row r="36" spans="1:7" ht="43.5" customHeight="1">
      <c r="A36" s="29" t="s">
        <v>141</v>
      </c>
      <c r="B36" s="4" t="s">
        <v>88</v>
      </c>
      <c r="C36" s="4" t="s">
        <v>63</v>
      </c>
      <c r="D36" s="4" t="s">
        <v>30</v>
      </c>
      <c r="E36" s="4"/>
      <c r="F36" s="36">
        <f>F37</f>
        <v>589771.19999999995</v>
      </c>
      <c r="G36" s="25"/>
    </row>
    <row r="37" spans="1:7" ht="26.25" customHeight="1">
      <c r="A37" s="16" t="s">
        <v>16</v>
      </c>
      <c r="B37" s="4" t="s">
        <v>88</v>
      </c>
      <c r="C37" s="4" t="s">
        <v>63</v>
      </c>
      <c r="D37" s="4" t="s">
        <v>30</v>
      </c>
      <c r="E37" s="4" t="s">
        <v>32</v>
      </c>
      <c r="F37" s="36">
        <v>589771.19999999995</v>
      </c>
      <c r="G37" s="23"/>
    </row>
    <row r="38" spans="1:7" ht="81" customHeight="1">
      <c r="A38" s="13" t="s">
        <v>173</v>
      </c>
      <c r="B38" s="3" t="s">
        <v>67</v>
      </c>
      <c r="C38" s="3"/>
      <c r="D38" s="3"/>
      <c r="E38" s="3"/>
      <c r="F38" s="39">
        <f>F41+F44+F46+F48+F50</f>
        <v>21782900.219999999</v>
      </c>
      <c r="G38" s="24"/>
    </row>
    <row r="39" spans="1:7" ht="27.75" customHeight="1">
      <c r="A39" s="13" t="s">
        <v>71</v>
      </c>
      <c r="B39" s="4" t="s">
        <v>68</v>
      </c>
      <c r="C39" s="4"/>
      <c r="D39" s="4"/>
      <c r="E39" s="4"/>
      <c r="F39" s="36">
        <f>F40</f>
        <v>800000</v>
      </c>
      <c r="G39" s="24"/>
    </row>
    <row r="40" spans="1:7" ht="39" customHeight="1">
      <c r="A40" s="14" t="s">
        <v>69</v>
      </c>
      <c r="B40" s="4" t="s">
        <v>70</v>
      </c>
      <c r="C40" s="4" t="s">
        <v>31</v>
      </c>
      <c r="D40" s="4" t="s">
        <v>38</v>
      </c>
      <c r="E40" s="4"/>
      <c r="F40" s="36">
        <f>F41</f>
        <v>800000</v>
      </c>
      <c r="G40" s="24"/>
    </row>
    <row r="41" spans="1:7" ht="28.5" customHeight="1">
      <c r="A41" s="16" t="s">
        <v>16</v>
      </c>
      <c r="B41" s="4" t="s">
        <v>70</v>
      </c>
      <c r="C41" s="4" t="s">
        <v>31</v>
      </c>
      <c r="D41" s="4" t="s">
        <v>38</v>
      </c>
      <c r="E41" s="4" t="s">
        <v>32</v>
      </c>
      <c r="F41" s="36">
        <v>800000</v>
      </c>
      <c r="G41" s="24"/>
    </row>
    <row r="42" spans="1:7" ht="28.5" customHeight="1">
      <c r="A42" s="13" t="s">
        <v>72</v>
      </c>
      <c r="B42" s="4" t="s">
        <v>73</v>
      </c>
      <c r="C42" s="4"/>
      <c r="D42" s="4"/>
      <c r="E42" s="4"/>
      <c r="F42" s="36">
        <f>F43+F46+F48+F50</f>
        <v>20982900.219999999</v>
      </c>
      <c r="G42" s="24"/>
    </row>
    <row r="43" spans="1:7" ht="39" customHeight="1">
      <c r="A43" s="14" t="s">
        <v>69</v>
      </c>
      <c r="B43" s="4" t="s">
        <v>74</v>
      </c>
      <c r="C43" s="4" t="s">
        <v>31</v>
      </c>
      <c r="D43" s="4" t="s">
        <v>38</v>
      </c>
      <c r="E43" s="4"/>
      <c r="F43" s="36">
        <f>F44</f>
        <v>50000</v>
      </c>
      <c r="G43" s="24"/>
    </row>
    <row r="44" spans="1:7" ht="27.75" customHeight="1">
      <c r="A44" s="16" t="s">
        <v>16</v>
      </c>
      <c r="B44" s="4" t="s">
        <v>74</v>
      </c>
      <c r="C44" s="4" t="s">
        <v>31</v>
      </c>
      <c r="D44" s="4" t="s">
        <v>38</v>
      </c>
      <c r="E44" s="4" t="s">
        <v>32</v>
      </c>
      <c r="F44" s="36">
        <v>50000</v>
      </c>
      <c r="G44" s="24"/>
    </row>
    <row r="45" spans="1:7" ht="27.75" customHeight="1">
      <c r="A45" s="16" t="s">
        <v>174</v>
      </c>
      <c r="B45" s="4" t="s">
        <v>175</v>
      </c>
      <c r="C45" s="4" t="s">
        <v>31</v>
      </c>
      <c r="D45" s="4" t="s">
        <v>38</v>
      </c>
      <c r="E45" s="4"/>
      <c r="F45" s="36">
        <f>F46</f>
        <v>14493952.93</v>
      </c>
      <c r="G45" s="24"/>
    </row>
    <row r="46" spans="1:7" ht="27.75" customHeight="1">
      <c r="A46" s="16" t="s">
        <v>16</v>
      </c>
      <c r="B46" s="4" t="s">
        <v>175</v>
      </c>
      <c r="C46" s="4" t="s">
        <v>31</v>
      </c>
      <c r="D46" s="4" t="s">
        <v>38</v>
      </c>
      <c r="E46" s="4" t="s">
        <v>32</v>
      </c>
      <c r="F46" s="36">
        <v>14493952.93</v>
      </c>
      <c r="G46" s="40">
        <f>F46</f>
        <v>14493952.93</v>
      </c>
    </row>
    <row r="47" spans="1:7" ht="53.25" customHeight="1">
      <c r="A47" s="16" t="s">
        <v>176</v>
      </c>
      <c r="B47" s="4" t="s">
        <v>177</v>
      </c>
      <c r="C47" s="4" t="s">
        <v>31</v>
      </c>
      <c r="D47" s="4" t="s">
        <v>38</v>
      </c>
      <c r="E47" s="4"/>
      <c r="F47" s="36">
        <f>F48</f>
        <v>762850</v>
      </c>
      <c r="G47" s="24"/>
    </row>
    <row r="48" spans="1:7" ht="27.75" customHeight="1">
      <c r="A48" s="16" t="s">
        <v>16</v>
      </c>
      <c r="B48" s="4" t="s">
        <v>177</v>
      </c>
      <c r="C48" s="4" t="s">
        <v>31</v>
      </c>
      <c r="D48" s="4" t="s">
        <v>38</v>
      </c>
      <c r="E48" s="4" t="s">
        <v>32</v>
      </c>
      <c r="F48" s="36">
        <v>762850</v>
      </c>
      <c r="G48" s="24"/>
    </row>
    <row r="49" spans="1:7" ht="27.75" customHeight="1">
      <c r="A49" s="14" t="s">
        <v>69</v>
      </c>
      <c r="B49" s="4" t="s">
        <v>70</v>
      </c>
      <c r="C49" s="4" t="s">
        <v>31</v>
      </c>
      <c r="D49" s="4" t="s">
        <v>38</v>
      </c>
      <c r="E49" s="4"/>
      <c r="F49" s="36">
        <f>F50</f>
        <v>5676097.2899999991</v>
      </c>
      <c r="G49" s="24"/>
    </row>
    <row r="50" spans="1:7" ht="27.75" customHeight="1">
      <c r="A50" s="14" t="s">
        <v>136</v>
      </c>
      <c r="B50" s="4" t="s">
        <v>70</v>
      </c>
      <c r="C50" s="4" t="s">
        <v>31</v>
      </c>
      <c r="D50" s="4" t="s">
        <v>38</v>
      </c>
      <c r="E50" s="4" t="s">
        <v>134</v>
      </c>
      <c r="F50" s="36">
        <f>4995648.02+680449.27</f>
        <v>5676097.2899999991</v>
      </c>
      <c r="G50" s="24"/>
    </row>
    <row r="51" spans="1:7" ht="53.25" customHeight="1">
      <c r="A51" s="13" t="s">
        <v>178</v>
      </c>
      <c r="B51" s="3" t="s">
        <v>64</v>
      </c>
      <c r="C51" s="3"/>
      <c r="D51" s="3"/>
      <c r="E51" s="3"/>
      <c r="F51" s="39">
        <f>F54+F56+F59+F61+F63</f>
        <v>5278859</v>
      </c>
      <c r="G51" s="24"/>
    </row>
    <row r="52" spans="1:7" ht="40.5" customHeight="1">
      <c r="A52" s="13" t="s">
        <v>89</v>
      </c>
      <c r="B52" s="4" t="s">
        <v>90</v>
      </c>
      <c r="C52" s="4"/>
      <c r="D52" s="4"/>
      <c r="E52" s="4"/>
      <c r="F52" s="36">
        <f>F54+F56</f>
        <v>2600000</v>
      </c>
      <c r="G52" s="24"/>
    </row>
    <row r="53" spans="1:7" ht="27.75" customHeight="1">
      <c r="A53" s="14" t="s">
        <v>91</v>
      </c>
      <c r="B53" s="4" t="s">
        <v>92</v>
      </c>
      <c r="C53" s="4" t="s">
        <v>63</v>
      </c>
      <c r="D53" s="4" t="s">
        <v>37</v>
      </c>
      <c r="E53" s="4"/>
      <c r="F53" s="36">
        <f>F54</f>
        <v>1100000</v>
      </c>
      <c r="G53" s="24"/>
    </row>
    <row r="54" spans="1:7" ht="27" customHeight="1">
      <c r="A54" s="16" t="s">
        <v>16</v>
      </c>
      <c r="B54" s="4" t="s">
        <v>92</v>
      </c>
      <c r="C54" s="4" t="s">
        <v>63</v>
      </c>
      <c r="D54" s="4" t="s">
        <v>37</v>
      </c>
      <c r="E54" s="4" t="s">
        <v>32</v>
      </c>
      <c r="F54" s="36">
        <v>1100000</v>
      </c>
      <c r="G54" s="24"/>
    </row>
    <row r="55" spans="1:7" ht="27" customHeight="1">
      <c r="A55" s="38" t="s">
        <v>91</v>
      </c>
      <c r="B55" s="4" t="s">
        <v>92</v>
      </c>
      <c r="C55" s="4" t="s">
        <v>63</v>
      </c>
      <c r="D55" s="4" t="s">
        <v>37</v>
      </c>
      <c r="E55" s="4"/>
      <c r="F55" s="36">
        <f>F56</f>
        <v>1500000</v>
      </c>
      <c r="G55" s="24"/>
    </row>
    <row r="56" spans="1:7" ht="27" customHeight="1">
      <c r="A56" s="37" t="s">
        <v>136</v>
      </c>
      <c r="B56" s="4" t="s">
        <v>92</v>
      </c>
      <c r="C56" s="4" t="s">
        <v>63</v>
      </c>
      <c r="D56" s="4" t="s">
        <v>37</v>
      </c>
      <c r="E56" s="4" t="s">
        <v>134</v>
      </c>
      <c r="F56" s="36">
        <v>1500000</v>
      </c>
      <c r="G56" s="24"/>
    </row>
    <row r="57" spans="1:7" ht="29.25" customHeight="1">
      <c r="A57" s="13" t="s">
        <v>65</v>
      </c>
      <c r="B57" s="4" t="s">
        <v>66</v>
      </c>
      <c r="C57" s="4"/>
      <c r="D57" s="4"/>
      <c r="E57" s="4"/>
      <c r="F57" s="36">
        <f>F58+F61+F63</f>
        <v>2678859</v>
      </c>
      <c r="G57" s="24"/>
    </row>
    <row r="58" spans="1:7" ht="28.5" customHeight="1">
      <c r="A58" s="14" t="s">
        <v>91</v>
      </c>
      <c r="B58" s="4" t="s">
        <v>93</v>
      </c>
      <c r="C58" s="4" t="s">
        <v>63</v>
      </c>
      <c r="D58" s="4" t="s">
        <v>37</v>
      </c>
      <c r="E58" s="4"/>
      <c r="F58" s="36">
        <f>F59</f>
        <v>100000</v>
      </c>
      <c r="G58" s="24"/>
    </row>
    <row r="59" spans="1:7" ht="25.5" customHeight="1">
      <c r="A59" s="16" t="s">
        <v>16</v>
      </c>
      <c r="B59" s="4" t="s">
        <v>93</v>
      </c>
      <c r="C59" s="4" t="s">
        <v>63</v>
      </c>
      <c r="D59" s="4" t="s">
        <v>37</v>
      </c>
      <c r="E59" s="4" t="s">
        <v>32</v>
      </c>
      <c r="F59" s="36">
        <v>100000</v>
      </c>
      <c r="G59" s="24"/>
    </row>
    <row r="60" spans="1:7" ht="42" customHeight="1">
      <c r="A60" s="14" t="s">
        <v>193</v>
      </c>
      <c r="B60" s="4" t="s">
        <v>80</v>
      </c>
      <c r="C60" s="4" t="s">
        <v>31</v>
      </c>
      <c r="D60" s="4" t="s">
        <v>63</v>
      </c>
      <c r="E60" s="4"/>
      <c r="F60" s="36">
        <f>F61</f>
        <v>518859</v>
      </c>
      <c r="G60" s="27"/>
    </row>
    <row r="61" spans="1:7" ht="27" customHeight="1">
      <c r="A61" s="16" t="s">
        <v>16</v>
      </c>
      <c r="B61" s="4" t="s">
        <v>80</v>
      </c>
      <c r="C61" s="4" t="s">
        <v>31</v>
      </c>
      <c r="D61" s="4" t="s">
        <v>63</v>
      </c>
      <c r="E61" s="4">
        <v>200</v>
      </c>
      <c r="F61" s="36">
        <v>518859</v>
      </c>
      <c r="G61" s="40">
        <f>F61</f>
        <v>518859</v>
      </c>
    </row>
    <row r="62" spans="1:7" ht="27" customHeight="1">
      <c r="A62" s="37" t="s">
        <v>179</v>
      </c>
      <c r="B62" s="4" t="s">
        <v>180</v>
      </c>
      <c r="C62" s="4" t="s">
        <v>156</v>
      </c>
      <c r="D62" s="4" t="s">
        <v>63</v>
      </c>
      <c r="E62" s="4"/>
      <c r="F62" s="36">
        <f>F63</f>
        <v>2060000</v>
      </c>
      <c r="G62" s="27"/>
    </row>
    <row r="63" spans="1:7" ht="27" customHeight="1">
      <c r="A63" s="16" t="s">
        <v>16</v>
      </c>
      <c r="B63" s="4" t="s">
        <v>180</v>
      </c>
      <c r="C63" s="4" t="s">
        <v>156</v>
      </c>
      <c r="D63" s="4" t="s">
        <v>63</v>
      </c>
      <c r="E63" s="4" t="s">
        <v>32</v>
      </c>
      <c r="F63" s="36">
        <v>2060000</v>
      </c>
      <c r="G63" s="27"/>
    </row>
    <row r="64" spans="1:7" ht="51.75" customHeight="1">
      <c r="A64" s="13" t="s">
        <v>181</v>
      </c>
      <c r="B64" s="3" t="s">
        <v>96</v>
      </c>
      <c r="C64" s="3"/>
      <c r="D64" s="3"/>
      <c r="E64" s="3"/>
      <c r="F64" s="39">
        <f>F67+F69</f>
        <v>3800562.88</v>
      </c>
      <c r="G64" s="25"/>
    </row>
    <row r="65" spans="1:7" ht="41.25" customHeight="1">
      <c r="A65" s="13" t="s">
        <v>95</v>
      </c>
      <c r="B65" s="4" t="s">
        <v>132</v>
      </c>
      <c r="C65" s="4"/>
      <c r="D65" s="4"/>
      <c r="E65" s="4"/>
      <c r="F65" s="36">
        <f>F67+F69</f>
        <v>3800562.88</v>
      </c>
      <c r="G65" s="25"/>
    </row>
    <row r="66" spans="1:7" ht="42.75" customHeight="1">
      <c r="A66" s="16" t="s">
        <v>192</v>
      </c>
      <c r="B66" s="4" t="s">
        <v>97</v>
      </c>
      <c r="C66" s="4" t="s">
        <v>63</v>
      </c>
      <c r="D66" s="4" t="s">
        <v>37</v>
      </c>
      <c r="E66" s="4"/>
      <c r="F66" s="36">
        <f>F67</f>
        <v>3440000</v>
      </c>
      <c r="G66" s="25"/>
    </row>
    <row r="67" spans="1:7" ht="27.75" customHeight="1">
      <c r="A67" s="16" t="s">
        <v>136</v>
      </c>
      <c r="B67" s="4" t="s">
        <v>97</v>
      </c>
      <c r="C67" s="4" t="s">
        <v>63</v>
      </c>
      <c r="D67" s="4" t="s">
        <v>37</v>
      </c>
      <c r="E67" s="4" t="s">
        <v>134</v>
      </c>
      <c r="F67" s="36">
        <v>3440000</v>
      </c>
      <c r="G67" s="36">
        <f>F67</f>
        <v>3440000</v>
      </c>
    </row>
    <row r="68" spans="1:7" ht="52.5" customHeight="1">
      <c r="A68" s="16" t="s">
        <v>26</v>
      </c>
      <c r="B68" s="4" t="s">
        <v>97</v>
      </c>
      <c r="C68" s="4" t="s">
        <v>63</v>
      </c>
      <c r="D68" s="4" t="s">
        <v>37</v>
      </c>
      <c r="E68" s="4"/>
      <c r="F68" s="36">
        <f>F69</f>
        <v>360562.87999999989</v>
      </c>
      <c r="G68" s="24"/>
    </row>
    <row r="69" spans="1:7" ht="27" customHeight="1">
      <c r="A69" s="16" t="s">
        <v>136</v>
      </c>
      <c r="B69" s="4" t="s">
        <v>98</v>
      </c>
      <c r="C69" s="4" t="s">
        <v>63</v>
      </c>
      <c r="D69" s="4" t="s">
        <v>37</v>
      </c>
      <c r="E69" s="4" t="s">
        <v>134</v>
      </c>
      <c r="F69" s="36">
        <f>2360562.88-2000000</f>
        <v>360562.87999999989</v>
      </c>
      <c r="G69" s="24"/>
    </row>
    <row r="70" spans="1:7" ht="56.25" customHeight="1">
      <c r="A70" s="13" t="s">
        <v>182</v>
      </c>
      <c r="B70" s="3" t="s">
        <v>33</v>
      </c>
      <c r="C70" s="3"/>
      <c r="D70" s="3"/>
      <c r="E70" s="3"/>
      <c r="F70" s="39">
        <f>F71+F86+F114+F125</f>
        <v>36991771.060000002</v>
      </c>
      <c r="G70" s="24"/>
    </row>
    <row r="71" spans="1:7" ht="31.5" customHeight="1">
      <c r="A71" s="17" t="s">
        <v>184</v>
      </c>
      <c r="B71" s="4" t="s">
        <v>34</v>
      </c>
      <c r="C71" s="4"/>
      <c r="D71" s="4"/>
      <c r="E71" s="4"/>
      <c r="F71" s="36">
        <f>F73+F75+F77+F83+F85+F79+F81</f>
        <v>2667386.59</v>
      </c>
      <c r="G71" s="24"/>
    </row>
    <row r="72" spans="1:7" ht="27" customHeight="1">
      <c r="A72" s="14" t="s">
        <v>49</v>
      </c>
      <c r="B72" s="4" t="s">
        <v>50</v>
      </c>
      <c r="C72" s="4" t="s">
        <v>30</v>
      </c>
      <c r="D72" s="4" t="s">
        <v>36</v>
      </c>
      <c r="E72" s="4"/>
      <c r="F72" s="36">
        <f>F73</f>
        <v>1375734.21</v>
      </c>
      <c r="G72" s="24"/>
    </row>
    <row r="73" spans="1:7" ht="54" customHeight="1">
      <c r="A73" s="16" t="s">
        <v>11</v>
      </c>
      <c r="B73" s="4" t="s">
        <v>50</v>
      </c>
      <c r="C73" s="4" t="s">
        <v>30</v>
      </c>
      <c r="D73" s="4" t="s">
        <v>36</v>
      </c>
      <c r="E73" s="4" t="s">
        <v>46</v>
      </c>
      <c r="F73" s="36">
        <v>1375734.21</v>
      </c>
      <c r="G73" s="24"/>
    </row>
    <row r="74" spans="1:7" ht="52.5" customHeight="1">
      <c r="A74" s="16" t="s">
        <v>15</v>
      </c>
      <c r="B74" s="4" t="s">
        <v>47</v>
      </c>
      <c r="C74" s="4" t="s">
        <v>30</v>
      </c>
      <c r="D74" s="4" t="s">
        <v>36</v>
      </c>
      <c r="E74" s="5"/>
      <c r="F74" s="36">
        <f>F75</f>
        <v>30000</v>
      </c>
      <c r="G74" s="24"/>
    </row>
    <row r="75" spans="1:7" ht="54" customHeight="1">
      <c r="A75" s="16" t="s">
        <v>11</v>
      </c>
      <c r="B75" s="4" t="s">
        <v>47</v>
      </c>
      <c r="C75" s="4" t="s">
        <v>30</v>
      </c>
      <c r="D75" s="4" t="s">
        <v>36</v>
      </c>
      <c r="E75" s="4" t="s">
        <v>46</v>
      </c>
      <c r="F75" s="36">
        <v>30000</v>
      </c>
      <c r="G75" s="24"/>
    </row>
    <row r="76" spans="1:7" ht="29.25" customHeight="1">
      <c r="A76" s="14" t="s">
        <v>27</v>
      </c>
      <c r="B76" s="4" t="s">
        <v>48</v>
      </c>
      <c r="C76" s="4" t="s">
        <v>30</v>
      </c>
      <c r="D76" s="4" t="s">
        <v>37</v>
      </c>
      <c r="E76" s="3"/>
      <c r="F76" s="36">
        <f>F77</f>
        <v>790852.9</v>
      </c>
      <c r="G76" s="24"/>
    </row>
    <row r="77" spans="1:7" ht="54" customHeight="1">
      <c r="A77" s="16" t="s">
        <v>11</v>
      </c>
      <c r="B77" s="4" t="s">
        <v>48</v>
      </c>
      <c r="C77" s="4" t="s">
        <v>30</v>
      </c>
      <c r="D77" s="4" t="s">
        <v>37</v>
      </c>
      <c r="E77" s="4" t="s">
        <v>46</v>
      </c>
      <c r="F77" s="36">
        <v>790852.9</v>
      </c>
      <c r="G77" s="24"/>
    </row>
    <row r="78" spans="1:7" ht="45" customHeight="1">
      <c r="A78" s="28" t="s">
        <v>154</v>
      </c>
      <c r="B78" s="4" t="s">
        <v>155</v>
      </c>
      <c r="C78" s="4" t="s">
        <v>30</v>
      </c>
      <c r="D78" s="4" t="s">
        <v>156</v>
      </c>
      <c r="E78" s="4"/>
      <c r="F78" s="36">
        <f>F79</f>
        <v>40000</v>
      </c>
      <c r="G78" s="24"/>
    </row>
    <row r="79" spans="1:7" ht="18.75" customHeight="1">
      <c r="A79" s="8" t="s">
        <v>118</v>
      </c>
      <c r="B79" s="4" t="s">
        <v>155</v>
      </c>
      <c r="C79" s="4" t="s">
        <v>30</v>
      </c>
      <c r="D79" s="4" t="s">
        <v>156</v>
      </c>
      <c r="E79" s="4" t="s">
        <v>120</v>
      </c>
      <c r="F79" s="36">
        <v>40000</v>
      </c>
      <c r="G79" s="24"/>
    </row>
    <row r="80" spans="1:7" ht="18.75" customHeight="1">
      <c r="A80" s="8" t="s">
        <v>17</v>
      </c>
      <c r="B80" s="4" t="s">
        <v>197</v>
      </c>
      <c r="C80" s="4" t="s">
        <v>30</v>
      </c>
      <c r="D80" s="4" t="s">
        <v>35</v>
      </c>
      <c r="E80" s="4"/>
      <c r="F80" s="36">
        <f>F81</f>
        <v>11000</v>
      </c>
      <c r="G80" s="24"/>
    </row>
    <row r="81" spans="1:7" ht="27.75" customHeight="1">
      <c r="A81" s="8" t="s">
        <v>16</v>
      </c>
      <c r="B81" s="4" t="s">
        <v>197</v>
      </c>
      <c r="C81" s="4" t="s">
        <v>30</v>
      </c>
      <c r="D81" s="4" t="s">
        <v>35</v>
      </c>
      <c r="E81" s="4" t="s">
        <v>32</v>
      </c>
      <c r="F81" s="36">
        <v>11000</v>
      </c>
      <c r="G81" s="24"/>
    </row>
    <row r="82" spans="1:7" ht="19.5" customHeight="1">
      <c r="A82" s="14" t="s">
        <v>54</v>
      </c>
      <c r="B82" s="4" t="s">
        <v>55</v>
      </c>
      <c r="C82" s="4" t="s">
        <v>30</v>
      </c>
      <c r="D82" s="4" t="s">
        <v>35</v>
      </c>
      <c r="E82" s="4"/>
      <c r="F82" s="36">
        <f>F83</f>
        <v>60000</v>
      </c>
      <c r="G82" s="24"/>
    </row>
    <row r="83" spans="1:7" ht="17.25" customHeight="1">
      <c r="A83" s="16" t="s">
        <v>24</v>
      </c>
      <c r="B83" s="4" t="s">
        <v>55</v>
      </c>
      <c r="C83" s="4" t="s">
        <v>30</v>
      </c>
      <c r="D83" s="4" t="s">
        <v>35</v>
      </c>
      <c r="E83" s="4" t="s">
        <v>52</v>
      </c>
      <c r="F83" s="36">
        <v>60000</v>
      </c>
      <c r="G83" s="24"/>
    </row>
    <row r="84" spans="1:7" ht="26.25" customHeight="1">
      <c r="A84" s="14" t="s">
        <v>23</v>
      </c>
      <c r="B84" s="4" t="s">
        <v>51</v>
      </c>
      <c r="C84" s="4" t="s">
        <v>53</v>
      </c>
      <c r="D84" s="4" t="s">
        <v>30</v>
      </c>
      <c r="E84" s="4"/>
      <c r="F84" s="36">
        <f>F85</f>
        <v>359799.48</v>
      </c>
      <c r="G84" s="24"/>
    </row>
    <row r="85" spans="1:7" ht="18.75" customHeight="1">
      <c r="A85" s="16" t="s">
        <v>24</v>
      </c>
      <c r="B85" s="4" t="s">
        <v>51</v>
      </c>
      <c r="C85" s="4" t="s">
        <v>53</v>
      </c>
      <c r="D85" s="4" t="s">
        <v>30</v>
      </c>
      <c r="E85" s="4" t="s">
        <v>52</v>
      </c>
      <c r="F85" s="36">
        <v>359799.48</v>
      </c>
      <c r="G85" s="24"/>
    </row>
    <row r="86" spans="1:7" ht="38.25" customHeight="1">
      <c r="A86" s="17" t="s">
        <v>183</v>
      </c>
      <c r="B86" s="4" t="s">
        <v>148</v>
      </c>
      <c r="C86" s="4"/>
      <c r="D86" s="4"/>
      <c r="E86" s="4"/>
      <c r="F86" s="36">
        <f>F89+F92+F94+F96+F98+F100+F104+F106+F107+F109+F111+F113+F102</f>
        <v>14786695.479999999</v>
      </c>
      <c r="G86" s="26"/>
    </row>
    <row r="87" spans="1:7" ht="17.25" customHeight="1">
      <c r="A87" s="14" t="s">
        <v>9</v>
      </c>
      <c r="B87" s="4" t="s">
        <v>45</v>
      </c>
      <c r="C87" s="4" t="s">
        <v>30</v>
      </c>
      <c r="D87" s="4" t="s">
        <v>31</v>
      </c>
      <c r="E87" s="4"/>
      <c r="F87" s="36">
        <f>F88</f>
        <v>1972799.36</v>
      </c>
      <c r="G87" s="24"/>
    </row>
    <row r="88" spans="1:7" ht="27" customHeight="1">
      <c r="A88" s="14" t="s">
        <v>10</v>
      </c>
      <c r="B88" s="4" t="s">
        <v>44</v>
      </c>
      <c r="C88" s="4" t="s">
        <v>30</v>
      </c>
      <c r="D88" s="4" t="s">
        <v>31</v>
      </c>
      <c r="E88" s="4"/>
      <c r="F88" s="36">
        <f>F89</f>
        <v>1972799.36</v>
      </c>
      <c r="G88" s="24"/>
    </row>
    <row r="89" spans="1:7" ht="51" customHeight="1">
      <c r="A89" s="16" t="s">
        <v>11</v>
      </c>
      <c r="B89" s="4" t="s">
        <v>44</v>
      </c>
      <c r="C89" s="4" t="s">
        <v>30</v>
      </c>
      <c r="D89" s="4" t="s">
        <v>31</v>
      </c>
      <c r="E89" s="4">
        <v>100</v>
      </c>
      <c r="F89" s="36">
        <v>1972799.36</v>
      </c>
      <c r="G89" s="24"/>
    </row>
    <row r="90" spans="1:7" ht="17.25" customHeight="1">
      <c r="A90" s="16" t="s">
        <v>12</v>
      </c>
      <c r="B90" s="4" t="s">
        <v>43</v>
      </c>
      <c r="C90" s="4" t="s">
        <v>30</v>
      </c>
      <c r="D90" s="4" t="s">
        <v>31</v>
      </c>
      <c r="E90" s="4"/>
      <c r="F90" s="36">
        <f>F91</f>
        <v>10763613.529999999</v>
      </c>
      <c r="G90" s="24"/>
    </row>
    <row r="91" spans="1:7" ht="27" customHeight="1">
      <c r="A91" s="14" t="s">
        <v>13</v>
      </c>
      <c r="B91" s="4" t="s">
        <v>42</v>
      </c>
      <c r="C91" s="4" t="s">
        <v>30</v>
      </c>
      <c r="D91" s="4" t="s">
        <v>31</v>
      </c>
      <c r="E91" s="4"/>
      <c r="F91" s="36">
        <f>F92</f>
        <v>10763613.529999999</v>
      </c>
      <c r="G91" s="24"/>
    </row>
    <row r="92" spans="1:7" ht="55.5" customHeight="1">
      <c r="A92" s="16" t="s">
        <v>11</v>
      </c>
      <c r="B92" s="4" t="s">
        <v>42</v>
      </c>
      <c r="C92" s="4" t="s">
        <v>30</v>
      </c>
      <c r="D92" s="4" t="s">
        <v>31</v>
      </c>
      <c r="E92" s="5">
        <v>100</v>
      </c>
      <c r="F92" s="36">
        <f>10517233.53+246380</f>
        <v>10763613.529999999</v>
      </c>
      <c r="G92" s="24"/>
    </row>
    <row r="93" spans="1:7" ht="51.75" customHeight="1">
      <c r="A93" s="16" t="s">
        <v>15</v>
      </c>
      <c r="B93" s="4" t="s">
        <v>41</v>
      </c>
      <c r="C93" s="4" t="s">
        <v>30</v>
      </c>
      <c r="D93" s="4" t="s">
        <v>31</v>
      </c>
      <c r="E93" s="5"/>
      <c r="F93" s="36">
        <f>F94</f>
        <v>300000</v>
      </c>
      <c r="G93" s="24"/>
    </row>
    <row r="94" spans="1:7" ht="51" customHeight="1">
      <c r="A94" s="16" t="s">
        <v>11</v>
      </c>
      <c r="B94" s="4" t="s">
        <v>41</v>
      </c>
      <c r="C94" s="4" t="s">
        <v>30</v>
      </c>
      <c r="D94" s="4" t="s">
        <v>31</v>
      </c>
      <c r="E94" s="5">
        <v>100</v>
      </c>
      <c r="F94" s="36">
        <v>300000</v>
      </c>
      <c r="G94" s="24"/>
    </row>
    <row r="95" spans="1:7" ht="51.75" customHeight="1">
      <c r="A95" s="14" t="s">
        <v>20</v>
      </c>
      <c r="B95" s="4" t="s">
        <v>78</v>
      </c>
      <c r="C95" s="4" t="s">
        <v>36</v>
      </c>
      <c r="D95" s="4" t="s">
        <v>37</v>
      </c>
      <c r="E95" s="4"/>
      <c r="F95" s="36">
        <f>F96+F98</f>
        <v>268300</v>
      </c>
      <c r="G95" s="25"/>
    </row>
    <row r="96" spans="1:7" ht="52.5" customHeight="1">
      <c r="A96" s="16" t="s">
        <v>11</v>
      </c>
      <c r="B96" s="4" t="s">
        <v>78</v>
      </c>
      <c r="C96" s="4" t="s">
        <v>36</v>
      </c>
      <c r="D96" s="4" t="s">
        <v>37</v>
      </c>
      <c r="E96" s="5">
        <v>100</v>
      </c>
      <c r="F96" s="36">
        <v>244125</v>
      </c>
      <c r="G96" s="36">
        <f t="shared" ref="G96:G98" si="0">F96</f>
        <v>244125</v>
      </c>
    </row>
    <row r="97" spans="1:7" ht="54" customHeight="1">
      <c r="A97" s="14" t="s">
        <v>20</v>
      </c>
      <c r="B97" s="4" t="s">
        <v>78</v>
      </c>
      <c r="C97" s="4" t="s">
        <v>36</v>
      </c>
      <c r="D97" s="4" t="s">
        <v>37</v>
      </c>
      <c r="E97" s="5"/>
      <c r="F97" s="36">
        <f>F98</f>
        <v>24175</v>
      </c>
      <c r="G97" s="25"/>
    </row>
    <row r="98" spans="1:7" ht="27.75" customHeight="1">
      <c r="A98" s="16" t="s">
        <v>16</v>
      </c>
      <c r="B98" s="4" t="s">
        <v>78</v>
      </c>
      <c r="C98" s="4" t="s">
        <v>36</v>
      </c>
      <c r="D98" s="4" t="s">
        <v>37</v>
      </c>
      <c r="E98" s="5">
        <v>200</v>
      </c>
      <c r="F98" s="36">
        <v>24175</v>
      </c>
      <c r="G98" s="36">
        <f t="shared" si="0"/>
        <v>24175</v>
      </c>
    </row>
    <row r="99" spans="1:7" ht="78" customHeight="1">
      <c r="A99" s="16" t="s">
        <v>19</v>
      </c>
      <c r="B99" s="4" t="s">
        <v>79</v>
      </c>
      <c r="C99" s="4" t="s">
        <v>30</v>
      </c>
      <c r="D99" s="4" t="s">
        <v>35</v>
      </c>
      <c r="E99" s="4"/>
      <c r="F99" s="36">
        <f>F100</f>
        <v>4000</v>
      </c>
      <c r="G99" s="24"/>
    </row>
    <row r="100" spans="1:7" ht="27.75" customHeight="1">
      <c r="A100" s="16" t="s">
        <v>16</v>
      </c>
      <c r="B100" s="4" t="s">
        <v>79</v>
      </c>
      <c r="C100" s="4" t="s">
        <v>30</v>
      </c>
      <c r="D100" s="4" t="s">
        <v>35</v>
      </c>
      <c r="E100" s="4" t="s">
        <v>32</v>
      </c>
      <c r="F100" s="36">
        <v>4000</v>
      </c>
      <c r="G100" s="40">
        <v>4000</v>
      </c>
    </row>
    <row r="101" spans="1:7" ht="27.75" customHeight="1">
      <c r="A101" s="16" t="s">
        <v>139</v>
      </c>
      <c r="B101" s="4" t="s">
        <v>198</v>
      </c>
      <c r="C101" s="4" t="s">
        <v>30</v>
      </c>
      <c r="D101" s="4" t="s">
        <v>35</v>
      </c>
      <c r="E101" s="4"/>
      <c r="F101" s="36">
        <f>F102</f>
        <v>2500</v>
      </c>
      <c r="G101" s="27"/>
    </row>
    <row r="102" spans="1:7" ht="27.75" customHeight="1">
      <c r="A102" s="16" t="s">
        <v>16</v>
      </c>
      <c r="B102" s="4" t="s">
        <v>140</v>
      </c>
      <c r="C102" s="4" t="s">
        <v>30</v>
      </c>
      <c r="D102" s="4" t="s">
        <v>35</v>
      </c>
      <c r="E102" s="4" t="s">
        <v>32</v>
      </c>
      <c r="F102" s="36">
        <v>2500</v>
      </c>
      <c r="G102" s="27"/>
    </row>
    <row r="103" spans="1:7" ht="18" customHeight="1">
      <c r="A103" s="14" t="s">
        <v>17</v>
      </c>
      <c r="B103" s="4" t="s">
        <v>40</v>
      </c>
      <c r="C103" s="4" t="s">
        <v>30</v>
      </c>
      <c r="D103" s="4">
        <v>13</v>
      </c>
      <c r="E103" s="4"/>
      <c r="F103" s="36">
        <f>F104</f>
        <v>60000</v>
      </c>
      <c r="G103" s="24"/>
    </row>
    <row r="104" spans="1:7" ht="28.5" customHeight="1">
      <c r="A104" s="16" t="s">
        <v>16</v>
      </c>
      <c r="B104" s="4" t="s">
        <v>40</v>
      </c>
      <c r="C104" s="4" t="s">
        <v>30</v>
      </c>
      <c r="D104" s="4">
        <v>13</v>
      </c>
      <c r="E104" s="4">
        <v>200</v>
      </c>
      <c r="F104" s="36">
        <v>60000</v>
      </c>
      <c r="G104" s="24"/>
    </row>
    <row r="105" spans="1:7" ht="42.75" customHeight="1">
      <c r="A105" s="16" t="s">
        <v>18</v>
      </c>
      <c r="B105" s="4" t="s">
        <v>39</v>
      </c>
      <c r="C105" s="4" t="s">
        <v>30</v>
      </c>
      <c r="D105" s="4">
        <v>13</v>
      </c>
      <c r="E105" s="4"/>
      <c r="F105" s="36">
        <f>F107+F106</f>
        <v>150000</v>
      </c>
      <c r="G105" s="24"/>
    </row>
    <row r="106" spans="1:7" ht="51" customHeight="1">
      <c r="A106" s="16" t="s">
        <v>11</v>
      </c>
      <c r="B106" s="4" t="s">
        <v>39</v>
      </c>
      <c r="C106" s="4" t="s">
        <v>30</v>
      </c>
      <c r="D106" s="4" t="s">
        <v>35</v>
      </c>
      <c r="E106" s="4" t="s">
        <v>46</v>
      </c>
      <c r="F106" s="36">
        <v>100000</v>
      </c>
      <c r="G106" s="24"/>
    </row>
    <row r="107" spans="1:7" ht="27.75" customHeight="1">
      <c r="A107" s="16" t="s">
        <v>16</v>
      </c>
      <c r="B107" s="4" t="s">
        <v>39</v>
      </c>
      <c r="C107" s="4" t="s">
        <v>30</v>
      </c>
      <c r="D107" s="4">
        <v>13</v>
      </c>
      <c r="E107" s="4">
        <v>200</v>
      </c>
      <c r="F107" s="36">
        <v>50000</v>
      </c>
      <c r="G107" s="24"/>
    </row>
    <row r="108" spans="1:7" ht="20.25" customHeight="1">
      <c r="A108" s="16" t="s">
        <v>160</v>
      </c>
      <c r="B108" s="30" t="s">
        <v>189</v>
      </c>
      <c r="C108" s="4" t="s">
        <v>30</v>
      </c>
      <c r="D108" s="4" t="s">
        <v>35</v>
      </c>
      <c r="E108" s="4"/>
      <c r="F108" s="36">
        <f>F109</f>
        <v>60000</v>
      </c>
      <c r="G108" s="24"/>
    </row>
    <row r="109" spans="1:7" ht="21" customHeight="1">
      <c r="A109" s="16" t="s">
        <v>24</v>
      </c>
      <c r="B109" s="30" t="s">
        <v>189</v>
      </c>
      <c r="C109" s="4" t="s">
        <v>30</v>
      </c>
      <c r="D109" s="4" t="s">
        <v>35</v>
      </c>
      <c r="E109" s="4" t="s">
        <v>52</v>
      </c>
      <c r="F109" s="36">
        <v>60000</v>
      </c>
      <c r="G109" s="24"/>
    </row>
    <row r="110" spans="1:7" ht="27.75" customHeight="1">
      <c r="A110" s="28" t="s">
        <v>139</v>
      </c>
      <c r="B110" s="4" t="s">
        <v>140</v>
      </c>
      <c r="C110" s="4" t="s">
        <v>30</v>
      </c>
      <c r="D110" s="4" t="s">
        <v>35</v>
      </c>
      <c r="E110" s="4"/>
      <c r="F110" s="36">
        <f>F111</f>
        <v>21300</v>
      </c>
      <c r="G110" s="24"/>
    </row>
    <row r="111" spans="1:7" ht="20.25" customHeight="1">
      <c r="A111" s="16" t="s">
        <v>14</v>
      </c>
      <c r="B111" s="4" t="s">
        <v>140</v>
      </c>
      <c r="C111" s="4" t="s">
        <v>30</v>
      </c>
      <c r="D111" s="4" t="s">
        <v>35</v>
      </c>
      <c r="E111" s="4" t="s">
        <v>75</v>
      </c>
      <c r="F111" s="36">
        <v>21300</v>
      </c>
      <c r="G111" s="24"/>
    </row>
    <row r="112" spans="1:7" ht="30.75" customHeight="1">
      <c r="A112" s="16" t="s">
        <v>59</v>
      </c>
      <c r="B112" s="4" t="s">
        <v>157</v>
      </c>
      <c r="C112" s="4" t="s">
        <v>63</v>
      </c>
      <c r="D112" s="4" t="s">
        <v>36</v>
      </c>
      <c r="E112" s="4"/>
      <c r="F112" s="36">
        <f>F113</f>
        <v>1184182.5900000001</v>
      </c>
      <c r="G112" s="24"/>
    </row>
    <row r="113" spans="1:8" ht="24.75" customHeight="1">
      <c r="A113" s="16" t="s">
        <v>16</v>
      </c>
      <c r="B113" s="4" t="s">
        <v>157</v>
      </c>
      <c r="C113" s="4" t="s">
        <v>63</v>
      </c>
      <c r="D113" s="4" t="s">
        <v>36</v>
      </c>
      <c r="E113" s="4" t="s">
        <v>32</v>
      </c>
      <c r="F113" s="36">
        <v>1184182.5900000001</v>
      </c>
      <c r="G113" s="24"/>
    </row>
    <row r="114" spans="1:8" ht="39">
      <c r="A114" s="20" t="s">
        <v>142</v>
      </c>
      <c r="B114" s="4" t="s">
        <v>94</v>
      </c>
      <c r="C114" s="4"/>
      <c r="D114" s="4"/>
      <c r="E114" s="4"/>
      <c r="F114" s="36">
        <f>F116+F118+F120+F122+F124</f>
        <v>18794648.989999998</v>
      </c>
      <c r="G114" s="24"/>
    </row>
    <row r="115" spans="1:8" ht="26.25">
      <c r="A115" s="14" t="s">
        <v>143</v>
      </c>
      <c r="B115" s="4" t="s">
        <v>144</v>
      </c>
      <c r="C115" s="4" t="s">
        <v>30</v>
      </c>
      <c r="D115" s="4" t="s">
        <v>35</v>
      </c>
      <c r="E115" s="4"/>
      <c r="F115" s="36">
        <f>F116</f>
        <v>11276725</v>
      </c>
      <c r="G115" s="24"/>
    </row>
    <row r="116" spans="1:8" ht="26.25">
      <c r="A116" s="16" t="s">
        <v>136</v>
      </c>
      <c r="B116" s="4" t="s">
        <v>144</v>
      </c>
      <c r="C116" s="4" t="s">
        <v>30</v>
      </c>
      <c r="D116" s="4" t="s">
        <v>35</v>
      </c>
      <c r="E116" s="4" t="s">
        <v>134</v>
      </c>
      <c r="F116" s="36">
        <v>11276725</v>
      </c>
      <c r="G116" s="24"/>
    </row>
    <row r="117" spans="1:8" ht="51.75">
      <c r="A117" s="14" t="s">
        <v>135</v>
      </c>
      <c r="B117" s="4" t="s">
        <v>145</v>
      </c>
      <c r="C117" s="4" t="s">
        <v>30</v>
      </c>
      <c r="D117" s="4" t="s">
        <v>35</v>
      </c>
      <c r="E117" s="4"/>
      <c r="F117" s="36">
        <f>F118</f>
        <v>7268107.3799999999</v>
      </c>
      <c r="G117" s="24"/>
    </row>
    <row r="118" spans="1:8" ht="26.25">
      <c r="A118" s="16" t="s">
        <v>136</v>
      </c>
      <c r="B118" s="4" t="s">
        <v>145</v>
      </c>
      <c r="C118" s="4" t="s">
        <v>30</v>
      </c>
      <c r="D118" s="4" t="s">
        <v>35</v>
      </c>
      <c r="E118" s="4" t="s">
        <v>134</v>
      </c>
      <c r="F118" s="36">
        <f>4280945+2987162.38</f>
        <v>7268107.3799999999</v>
      </c>
      <c r="G118" s="24"/>
      <c r="H118" s="31"/>
    </row>
    <row r="119" spans="1:8" ht="51.75">
      <c r="A119" s="16" t="s">
        <v>15</v>
      </c>
      <c r="B119" s="4" t="s">
        <v>164</v>
      </c>
      <c r="C119" s="4" t="s">
        <v>30</v>
      </c>
      <c r="D119" s="4" t="s">
        <v>35</v>
      </c>
      <c r="E119" s="4"/>
      <c r="F119" s="36">
        <f>F120</f>
        <v>245000</v>
      </c>
      <c r="G119" s="24"/>
    </row>
    <row r="120" spans="1:8" ht="26.25">
      <c r="A120" s="16" t="s">
        <v>136</v>
      </c>
      <c r="B120" s="4" t="s">
        <v>164</v>
      </c>
      <c r="C120" s="4" t="s">
        <v>30</v>
      </c>
      <c r="D120" s="4" t="s">
        <v>35</v>
      </c>
      <c r="E120" s="4" t="s">
        <v>134</v>
      </c>
      <c r="F120" s="36">
        <v>245000</v>
      </c>
      <c r="G120" s="24"/>
    </row>
    <row r="121" spans="1:8" ht="39">
      <c r="A121" s="16" t="s">
        <v>21</v>
      </c>
      <c r="B121" s="5" t="s">
        <v>185</v>
      </c>
      <c r="C121" s="5" t="s">
        <v>31</v>
      </c>
      <c r="D121" s="5" t="s">
        <v>53</v>
      </c>
      <c r="E121" s="5"/>
      <c r="F121" s="36">
        <f>F122</f>
        <v>4566.28</v>
      </c>
      <c r="G121" s="25"/>
    </row>
    <row r="122" spans="1:8" ht="26.25">
      <c r="A122" s="16" t="s">
        <v>136</v>
      </c>
      <c r="B122" s="5" t="s">
        <v>185</v>
      </c>
      <c r="C122" s="5" t="s">
        <v>31</v>
      </c>
      <c r="D122" s="5" t="s">
        <v>53</v>
      </c>
      <c r="E122" s="5" t="s">
        <v>134</v>
      </c>
      <c r="F122" s="36">
        <v>4566.28</v>
      </c>
      <c r="G122" s="36">
        <f>F122</f>
        <v>4566.28</v>
      </c>
    </row>
    <row r="123" spans="1:8" ht="53.25" customHeight="1">
      <c r="A123" s="16" t="s">
        <v>22</v>
      </c>
      <c r="B123" s="4" t="s">
        <v>133</v>
      </c>
      <c r="C123" s="4" t="s">
        <v>31</v>
      </c>
      <c r="D123" s="4" t="s">
        <v>53</v>
      </c>
      <c r="E123" s="4"/>
      <c r="F123" s="36">
        <f>F124</f>
        <v>250.33</v>
      </c>
      <c r="G123" s="24"/>
    </row>
    <row r="124" spans="1:8" ht="26.25">
      <c r="A124" s="16" t="s">
        <v>136</v>
      </c>
      <c r="B124" s="4" t="s">
        <v>133</v>
      </c>
      <c r="C124" s="5" t="s">
        <v>31</v>
      </c>
      <c r="D124" s="5" t="s">
        <v>53</v>
      </c>
      <c r="E124" s="4" t="s">
        <v>134</v>
      </c>
      <c r="F124" s="36">
        <v>250.33</v>
      </c>
      <c r="G124" s="24"/>
    </row>
    <row r="125" spans="1:8" ht="39">
      <c r="A125" s="13" t="s">
        <v>104</v>
      </c>
      <c r="B125" s="4" t="s">
        <v>149</v>
      </c>
      <c r="C125" s="4"/>
      <c r="D125" s="4"/>
      <c r="E125" s="4"/>
      <c r="F125" s="36">
        <f>F127+F129</f>
        <v>743040</v>
      </c>
      <c r="G125" s="24"/>
    </row>
    <row r="126" spans="1:8" ht="54.75" customHeight="1">
      <c r="A126" s="14" t="s">
        <v>135</v>
      </c>
      <c r="B126" s="4" t="s">
        <v>190</v>
      </c>
      <c r="C126" s="4" t="s">
        <v>105</v>
      </c>
      <c r="D126" s="4" t="s">
        <v>36</v>
      </c>
      <c r="E126" s="4"/>
      <c r="F126" s="36">
        <f>F127</f>
        <v>695040</v>
      </c>
      <c r="G126" s="24"/>
    </row>
    <row r="127" spans="1:8" ht="30" customHeight="1">
      <c r="A127" s="16" t="s">
        <v>136</v>
      </c>
      <c r="B127" s="4" t="s">
        <v>190</v>
      </c>
      <c r="C127" s="4" t="s">
        <v>105</v>
      </c>
      <c r="D127" s="4" t="s">
        <v>36</v>
      </c>
      <c r="E127" s="4" t="s">
        <v>134</v>
      </c>
      <c r="F127" s="36">
        <v>695040</v>
      </c>
      <c r="G127" s="24"/>
    </row>
    <row r="128" spans="1:8" ht="54.75" customHeight="1">
      <c r="A128" s="14" t="s">
        <v>135</v>
      </c>
      <c r="B128" s="4" t="s">
        <v>190</v>
      </c>
      <c r="C128" s="4" t="s">
        <v>105</v>
      </c>
      <c r="D128" s="4" t="s">
        <v>31</v>
      </c>
      <c r="E128" s="3"/>
      <c r="F128" s="36">
        <f>F129</f>
        <v>48000</v>
      </c>
      <c r="G128" s="24"/>
    </row>
    <row r="129" spans="1:7" ht="30" customHeight="1">
      <c r="A129" s="16" t="s">
        <v>136</v>
      </c>
      <c r="B129" s="4" t="s">
        <v>190</v>
      </c>
      <c r="C129" s="4" t="s">
        <v>105</v>
      </c>
      <c r="D129" s="4" t="s">
        <v>31</v>
      </c>
      <c r="E129" s="4" t="s">
        <v>134</v>
      </c>
      <c r="F129" s="36">
        <v>48000</v>
      </c>
      <c r="G129" s="24"/>
    </row>
    <row r="130" spans="1:7" ht="52.5" customHeight="1">
      <c r="A130" s="13" t="s">
        <v>186</v>
      </c>
      <c r="B130" s="3" t="s">
        <v>127</v>
      </c>
      <c r="C130" s="3"/>
      <c r="D130" s="3"/>
      <c r="E130" s="3"/>
      <c r="F130" s="39">
        <f>F133+F136+F138</f>
        <v>1188800</v>
      </c>
      <c r="G130" s="24"/>
    </row>
    <row r="131" spans="1:7" ht="51.75" customHeight="1">
      <c r="A131" s="13" t="s">
        <v>121</v>
      </c>
      <c r="B131" s="4" t="s">
        <v>128</v>
      </c>
      <c r="C131" s="4"/>
      <c r="D131" s="4"/>
      <c r="E131" s="4"/>
      <c r="F131" s="36">
        <f>F133</f>
        <v>230000</v>
      </c>
      <c r="G131" s="24"/>
    </row>
    <row r="132" spans="1:7" ht="51.75">
      <c r="A132" s="14" t="s">
        <v>124</v>
      </c>
      <c r="B132" s="4" t="s">
        <v>123</v>
      </c>
      <c r="C132" s="4" t="s">
        <v>37</v>
      </c>
      <c r="D132" s="4" t="s">
        <v>38</v>
      </c>
      <c r="E132" s="4"/>
      <c r="F132" s="36">
        <f>F133</f>
        <v>230000</v>
      </c>
      <c r="G132" s="26"/>
    </row>
    <row r="133" spans="1:7" ht="26.25">
      <c r="A133" s="16" t="s">
        <v>16</v>
      </c>
      <c r="B133" s="4" t="s">
        <v>123</v>
      </c>
      <c r="C133" s="4" t="s">
        <v>37</v>
      </c>
      <c r="D133" s="4" t="s">
        <v>38</v>
      </c>
      <c r="E133" s="4">
        <v>200</v>
      </c>
      <c r="F133" s="36">
        <v>230000</v>
      </c>
      <c r="G133" s="26"/>
    </row>
    <row r="134" spans="1:7" ht="26.25">
      <c r="A134" s="13" t="s">
        <v>122</v>
      </c>
      <c r="B134" s="4" t="s">
        <v>126</v>
      </c>
      <c r="C134" s="4" t="s">
        <v>37</v>
      </c>
      <c r="D134" s="4" t="s">
        <v>38</v>
      </c>
      <c r="E134" s="4"/>
      <c r="F134" s="36">
        <f>F136+F138</f>
        <v>958800</v>
      </c>
      <c r="G134" s="24"/>
    </row>
    <row r="135" spans="1:7" ht="26.25">
      <c r="A135" s="8" t="s">
        <v>116</v>
      </c>
      <c r="B135" s="4" t="s">
        <v>187</v>
      </c>
      <c r="C135" s="4" t="s">
        <v>37</v>
      </c>
      <c r="D135" s="4" t="s">
        <v>38</v>
      </c>
      <c r="E135" s="4"/>
      <c r="F135" s="36">
        <f>F136</f>
        <v>100000</v>
      </c>
      <c r="G135" s="24"/>
    </row>
    <row r="136" spans="1:7">
      <c r="A136" s="9" t="s">
        <v>14</v>
      </c>
      <c r="B136" s="4" t="s">
        <v>187</v>
      </c>
      <c r="C136" s="4" t="s">
        <v>37</v>
      </c>
      <c r="D136" s="4" t="s">
        <v>38</v>
      </c>
      <c r="E136" s="4" t="s">
        <v>75</v>
      </c>
      <c r="F136" s="36">
        <v>100000</v>
      </c>
      <c r="G136" s="24"/>
    </row>
    <row r="137" spans="1:7" ht="26.25">
      <c r="A137" s="10" t="s">
        <v>119</v>
      </c>
      <c r="B137" s="4" t="s">
        <v>125</v>
      </c>
      <c r="C137" s="4" t="s">
        <v>37</v>
      </c>
      <c r="D137" s="4" t="s">
        <v>38</v>
      </c>
      <c r="E137" s="4"/>
      <c r="F137" s="36">
        <f>F138</f>
        <v>858800</v>
      </c>
      <c r="G137" s="24"/>
    </row>
    <row r="138" spans="1:7">
      <c r="A138" s="8" t="s">
        <v>118</v>
      </c>
      <c r="B138" s="4" t="s">
        <v>125</v>
      </c>
      <c r="C138" s="4" t="s">
        <v>37</v>
      </c>
      <c r="D138" s="4" t="s">
        <v>38</v>
      </c>
      <c r="E138" s="4" t="s">
        <v>120</v>
      </c>
      <c r="F138" s="36">
        <v>858800</v>
      </c>
      <c r="G138" s="24"/>
    </row>
    <row r="139" spans="1:7" ht="51.75">
      <c r="A139" s="13" t="s">
        <v>107</v>
      </c>
      <c r="B139" s="3" t="s">
        <v>108</v>
      </c>
      <c r="C139" s="3"/>
      <c r="D139" s="3"/>
      <c r="E139" s="3"/>
      <c r="F139" s="39">
        <f>F142+F144+F146+F148+F151+F153+F155+F157</f>
        <v>19399705</v>
      </c>
      <c r="G139" s="24"/>
    </row>
    <row r="140" spans="1:7" ht="51.75">
      <c r="A140" s="17" t="s">
        <v>99</v>
      </c>
      <c r="B140" s="4" t="s">
        <v>109</v>
      </c>
      <c r="C140" s="4"/>
      <c r="D140" s="4"/>
      <c r="E140" s="4"/>
      <c r="F140" s="36">
        <f>F142+F144+F146+F148</f>
        <v>9376287.9999999981</v>
      </c>
      <c r="G140" s="24"/>
    </row>
    <row r="141" spans="1:7" ht="26.25">
      <c r="A141" s="14" t="s">
        <v>194</v>
      </c>
      <c r="B141" s="4" t="s">
        <v>161</v>
      </c>
      <c r="C141" s="4" t="s">
        <v>106</v>
      </c>
      <c r="D141" s="4" t="s">
        <v>30</v>
      </c>
      <c r="E141" s="4"/>
      <c r="F141" s="36">
        <f>F142</f>
        <v>5952729.0599999996</v>
      </c>
      <c r="G141" s="24"/>
    </row>
    <row r="142" spans="1:7" ht="26.25">
      <c r="A142" s="16" t="s">
        <v>136</v>
      </c>
      <c r="B142" s="4" t="s">
        <v>161</v>
      </c>
      <c r="C142" s="4" t="s">
        <v>106</v>
      </c>
      <c r="D142" s="4" t="s">
        <v>30</v>
      </c>
      <c r="E142" s="4" t="s">
        <v>134</v>
      </c>
      <c r="F142" s="36">
        <v>5952729.0599999996</v>
      </c>
      <c r="G142" s="24"/>
    </row>
    <row r="143" spans="1:7" ht="39">
      <c r="A143" s="16" t="s">
        <v>110</v>
      </c>
      <c r="B143" s="4" t="s">
        <v>162</v>
      </c>
      <c r="C143" s="4" t="s">
        <v>106</v>
      </c>
      <c r="D143" s="4" t="s">
        <v>30</v>
      </c>
      <c r="E143" s="4"/>
      <c r="F143" s="36">
        <f>F144</f>
        <v>3057631</v>
      </c>
      <c r="G143" s="24"/>
    </row>
    <row r="144" spans="1:7" ht="26.25">
      <c r="A144" s="16" t="s">
        <v>136</v>
      </c>
      <c r="B144" s="4" t="s">
        <v>162</v>
      </c>
      <c r="C144" s="4" t="s">
        <v>106</v>
      </c>
      <c r="D144" s="4" t="s">
        <v>30</v>
      </c>
      <c r="E144" s="4" t="s">
        <v>134</v>
      </c>
      <c r="F144" s="36">
        <v>3057631</v>
      </c>
      <c r="G144" s="40">
        <f>F144</f>
        <v>3057631</v>
      </c>
    </row>
    <row r="145" spans="1:9" ht="39">
      <c r="A145" s="16" t="s">
        <v>111</v>
      </c>
      <c r="B145" s="4" t="s">
        <v>163</v>
      </c>
      <c r="C145" s="4" t="s">
        <v>106</v>
      </c>
      <c r="D145" s="4" t="s">
        <v>30</v>
      </c>
      <c r="E145" s="4"/>
      <c r="F145" s="36">
        <f>F146</f>
        <v>160927.94</v>
      </c>
      <c r="G145" s="24"/>
    </row>
    <row r="146" spans="1:9" ht="26.25">
      <c r="A146" s="16" t="s">
        <v>136</v>
      </c>
      <c r="B146" s="4" t="s">
        <v>163</v>
      </c>
      <c r="C146" s="4" t="s">
        <v>106</v>
      </c>
      <c r="D146" s="4" t="s">
        <v>30</v>
      </c>
      <c r="E146" s="4" t="s">
        <v>134</v>
      </c>
      <c r="F146" s="36">
        <v>160927.94</v>
      </c>
      <c r="G146" s="24"/>
    </row>
    <row r="147" spans="1:9" ht="51.75">
      <c r="A147" s="16" t="s">
        <v>15</v>
      </c>
      <c r="B147" s="4" t="s">
        <v>153</v>
      </c>
      <c r="C147" s="4" t="s">
        <v>106</v>
      </c>
      <c r="D147" s="4" t="s">
        <v>30</v>
      </c>
      <c r="E147" s="4"/>
      <c r="F147" s="36">
        <f>F148</f>
        <v>205000</v>
      </c>
      <c r="G147" s="24"/>
    </row>
    <row r="148" spans="1:9" ht="26.25">
      <c r="A148" s="16" t="s">
        <v>136</v>
      </c>
      <c r="B148" s="4" t="s">
        <v>153</v>
      </c>
      <c r="C148" s="4" t="s">
        <v>106</v>
      </c>
      <c r="D148" s="4" t="s">
        <v>30</v>
      </c>
      <c r="E148" s="4" t="s">
        <v>134</v>
      </c>
      <c r="F148" s="36">
        <v>205000</v>
      </c>
      <c r="G148" s="24"/>
    </row>
    <row r="149" spans="1:9" ht="26.25">
      <c r="A149" s="18" t="s">
        <v>112</v>
      </c>
      <c r="B149" s="4" t="s">
        <v>113</v>
      </c>
      <c r="C149" s="4"/>
      <c r="D149" s="4"/>
      <c r="E149" s="4"/>
      <c r="F149" s="36">
        <f>F151+F153+F155+F157</f>
        <v>10023417</v>
      </c>
      <c r="G149" s="24"/>
    </row>
    <row r="150" spans="1:9" ht="51.75">
      <c r="A150" s="14" t="s">
        <v>135</v>
      </c>
      <c r="B150" s="4" t="s">
        <v>115</v>
      </c>
      <c r="C150" s="4" t="s">
        <v>114</v>
      </c>
      <c r="D150" s="4" t="s">
        <v>114</v>
      </c>
      <c r="E150" s="4"/>
      <c r="F150" s="36">
        <f>F151</f>
        <v>1030000</v>
      </c>
      <c r="G150" s="24"/>
    </row>
    <row r="151" spans="1:9" ht="26.25">
      <c r="A151" s="16" t="s">
        <v>136</v>
      </c>
      <c r="B151" s="4" t="s">
        <v>115</v>
      </c>
      <c r="C151" s="4" t="s">
        <v>114</v>
      </c>
      <c r="D151" s="4" t="s">
        <v>114</v>
      </c>
      <c r="E151" s="4" t="s">
        <v>134</v>
      </c>
      <c r="F151" s="36">
        <f>1030000</f>
        <v>1030000</v>
      </c>
      <c r="G151" s="24"/>
    </row>
    <row r="152" spans="1:9" ht="51.75">
      <c r="A152" s="14" t="s">
        <v>135</v>
      </c>
      <c r="B152" s="4" t="s">
        <v>115</v>
      </c>
      <c r="C152" s="4" t="s">
        <v>106</v>
      </c>
      <c r="D152" s="4" t="s">
        <v>30</v>
      </c>
      <c r="E152" s="4"/>
      <c r="F152" s="36">
        <f>F153</f>
        <v>8170000</v>
      </c>
      <c r="G152" s="24"/>
    </row>
    <row r="153" spans="1:9" ht="26.25">
      <c r="A153" s="16" t="s">
        <v>136</v>
      </c>
      <c r="B153" s="4" t="s">
        <v>115</v>
      </c>
      <c r="C153" s="4" t="s">
        <v>106</v>
      </c>
      <c r="D153" s="4" t="s">
        <v>30</v>
      </c>
      <c r="E153" s="4" t="s">
        <v>134</v>
      </c>
      <c r="F153" s="36">
        <f>6170000+2000000</f>
        <v>8170000</v>
      </c>
      <c r="G153" s="24"/>
    </row>
    <row r="154" spans="1:9" ht="26.25">
      <c r="A154" s="16" t="s">
        <v>150</v>
      </c>
      <c r="B154" s="4" t="s">
        <v>152</v>
      </c>
      <c r="C154" s="4" t="s">
        <v>106</v>
      </c>
      <c r="D154" s="4"/>
      <c r="E154" s="4"/>
      <c r="F154" s="36">
        <f>F155</f>
        <v>761841.56</v>
      </c>
      <c r="G154" s="24"/>
    </row>
    <row r="155" spans="1:9" ht="26.25">
      <c r="A155" s="16" t="s">
        <v>136</v>
      </c>
      <c r="B155" s="4" t="s">
        <v>152</v>
      </c>
      <c r="C155" s="4" t="s">
        <v>106</v>
      </c>
      <c r="D155" s="4" t="s">
        <v>30</v>
      </c>
      <c r="E155" s="4" t="s">
        <v>134</v>
      </c>
      <c r="F155" s="36">
        <v>761841.56</v>
      </c>
      <c r="G155" s="40">
        <f>F155</f>
        <v>761841.56</v>
      </c>
    </row>
    <row r="156" spans="1:9" ht="39">
      <c r="A156" s="16" t="s">
        <v>151</v>
      </c>
      <c r="B156" s="4" t="s">
        <v>152</v>
      </c>
      <c r="C156" s="4" t="s">
        <v>106</v>
      </c>
      <c r="D156" s="4"/>
      <c r="E156" s="4"/>
      <c r="F156" s="36">
        <f>F157</f>
        <v>61575.44</v>
      </c>
      <c r="G156" s="24"/>
    </row>
    <row r="157" spans="1:9" ht="26.25">
      <c r="A157" s="16" t="s">
        <v>136</v>
      </c>
      <c r="B157" s="4" t="s">
        <v>152</v>
      </c>
      <c r="C157" s="4" t="s">
        <v>106</v>
      </c>
      <c r="D157" s="4" t="s">
        <v>30</v>
      </c>
      <c r="E157" s="4" t="s">
        <v>134</v>
      </c>
      <c r="F157" s="36">
        <v>61575.44</v>
      </c>
      <c r="G157" s="24"/>
    </row>
    <row r="158" spans="1:9" ht="54" customHeight="1">
      <c r="A158" s="13" t="s">
        <v>188</v>
      </c>
      <c r="B158" s="3" t="s">
        <v>102</v>
      </c>
      <c r="C158" s="3"/>
      <c r="D158" s="3"/>
      <c r="E158" s="3"/>
      <c r="F158" s="39">
        <f>F161+F164</f>
        <v>2701930</v>
      </c>
      <c r="G158" s="23"/>
      <c r="I158" s="6"/>
    </row>
    <row r="159" spans="1:9" ht="42.75" customHeight="1">
      <c r="A159" s="17" t="s">
        <v>129</v>
      </c>
      <c r="B159" s="4" t="s">
        <v>101</v>
      </c>
      <c r="C159" s="4"/>
      <c r="D159" s="4"/>
      <c r="E159" s="4"/>
      <c r="F159" s="36">
        <f>F161+F164</f>
        <v>2701930</v>
      </c>
      <c r="G159" s="23"/>
      <c r="I159" s="6"/>
    </row>
    <row r="160" spans="1:9" ht="54.75" customHeight="1">
      <c r="A160" s="14" t="s">
        <v>135</v>
      </c>
      <c r="B160" s="4" t="s">
        <v>147</v>
      </c>
      <c r="C160" s="4" t="s">
        <v>100</v>
      </c>
      <c r="D160" s="4" t="s">
        <v>63</v>
      </c>
      <c r="E160" s="4"/>
      <c r="F160" s="36">
        <f>F161</f>
        <v>2551930</v>
      </c>
      <c r="G160" s="24"/>
      <c r="I160" s="6"/>
    </row>
    <row r="161" spans="1:10" ht="27.75" customHeight="1">
      <c r="A161" s="16" t="s">
        <v>136</v>
      </c>
      <c r="B161" s="4" t="s">
        <v>147</v>
      </c>
      <c r="C161" s="4" t="s">
        <v>100</v>
      </c>
      <c r="D161" s="4" t="s">
        <v>63</v>
      </c>
      <c r="E161" s="4" t="s">
        <v>134</v>
      </c>
      <c r="F161" s="36">
        <v>2551930</v>
      </c>
      <c r="G161" s="24"/>
      <c r="I161" s="6"/>
    </row>
    <row r="162" spans="1:10" ht="27" customHeight="1">
      <c r="A162" s="13" t="s">
        <v>130</v>
      </c>
      <c r="B162" s="4" t="s">
        <v>103</v>
      </c>
      <c r="C162" s="4"/>
      <c r="D162" s="4"/>
      <c r="E162" s="4"/>
      <c r="F162" s="36">
        <f>F163</f>
        <v>150000</v>
      </c>
      <c r="G162" s="24"/>
      <c r="I162" s="6"/>
    </row>
    <row r="163" spans="1:10" ht="57" customHeight="1">
      <c r="A163" s="14" t="s">
        <v>135</v>
      </c>
      <c r="B163" s="4" t="s">
        <v>146</v>
      </c>
      <c r="C163" s="4" t="s">
        <v>100</v>
      </c>
      <c r="D163" s="4" t="s">
        <v>63</v>
      </c>
      <c r="E163" s="4"/>
      <c r="F163" s="36">
        <f>F164</f>
        <v>150000</v>
      </c>
      <c r="G163" s="24"/>
      <c r="I163" s="6"/>
    </row>
    <row r="164" spans="1:10" ht="29.25" customHeight="1">
      <c r="A164" s="16" t="s">
        <v>136</v>
      </c>
      <c r="B164" s="4" t="s">
        <v>146</v>
      </c>
      <c r="C164" s="4" t="s">
        <v>100</v>
      </c>
      <c r="D164" s="4" t="s">
        <v>63</v>
      </c>
      <c r="E164" s="4" t="s">
        <v>134</v>
      </c>
      <c r="F164" s="36">
        <v>150000</v>
      </c>
      <c r="G164" s="24"/>
      <c r="I164" s="6"/>
    </row>
    <row r="165" spans="1:10" ht="21" customHeight="1">
      <c r="A165" s="21" t="s">
        <v>28</v>
      </c>
      <c r="B165" s="3" t="s">
        <v>29</v>
      </c>
      <c r="C165" s="3"/>
      <c r="D165" s="3"/>
      <c r="E165" s="3"/>
      <c r="F165" s="39">
        <f>F9+F19+F38+F51+F64+F70+F130+F139+F158</f>
        <v>98768065.310000002</v>
      </c>
      <c r="G165" s="23">
        <f>G26+G35+G61+G144+G122+G98+G96+G100+G155+G46+G67</f>
        <v>25380162.41</v>
      </c>
      <c r="J165" s="11"/>
    </row>
    <row r="166" spans="1:10">
      <c r="I166" s="12"/>
    </row>
  </sheetData>
  <mergeCells count="6">
    <mergeCell ref="A7:G7"/>
    <mergeCell ref="A2:G2"/>
    <mergeCell ref="A3:G3"/>
    <mergeCell ref="A4:G4"/>
    <mergeCell ref="A5:G5"/>
    <mergeCell ref="A6:G6"/>
  </mergeCells>
  <pageMargins left="0.51181102362204722" right="0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2020-04-23T08:02:34Z</dcterms:modified>
</cp:coreProperties>
</file>